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<sst xmlns="http://schemas.openxmlformats.org/spreadsheetml/2006/main" count="210" uniqueCount="57">
  <si>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</si>
  <si>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</si>
  <si>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</si>
  <si>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</si>
  <si>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</si>
  <si>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</si>
  <si>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</si>
  <si>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</si>
  <si>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</si>
  <si>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</si>
  <si>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</si>
  <si>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</si>
  <si>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</si>
  <si>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</si>
  <si>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</si>
  <si>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</si>
  <si>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</si>
  <si>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</si>
  <si>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</si>
  <si>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</si>
  <si>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</si>
  <si>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</si>
  <si>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</si>
  <si>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</si>
  <si>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</si>
  <si>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</si>
  <si>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</si>
  <si>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</si>
  <si>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</si>
  <si>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</si>
  <si>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</si>
  <si>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</si>
  <si>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</si>
  <si>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</si>
  <si>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</si>
  <si>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</si>
  <si>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</si>
  <si>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</si>
  <si>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</si>
  <si>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</si>
  <si>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</si>
  <si>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</si>
  <si>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</si>
  <si>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</si>
  <si>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</si>
  <si>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</si>
  <si>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</si>
  <si>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</si>
  <si>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</si>
  <si>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29.10.2020</t>
  </si>
  <si>
    <t>29.10.2020</t>
  </si>
  <si>
    <t>28.10.2020</t>
  </si>
  <si>
    <t>27.10.2020</t>
  </si>
  <si>
    <t>26.10.2020</t>
  </si>
  <si>
    <t>25.10.2020</t>
  </si>
  <si>
    <t>24.10.2020</t>
  </si>
  <si>
    <t>23.10.2020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</si>
</sst>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1015.393514</v>
      </c>
      <c r="D9" s="17">
        <v>250</v>
      </c>
      <c r="E9" s="17">
        <f>'ПСГ Угерське'!C7</f>
        <v>765.393514</v>
      </c>
      <c r="F9" s="17">
        <f>'ПСГ Угерське'!D7</f>
        <v>0</v>
      </c>
      <c r="G9" s="17">
        <f>'ПСГ Угерське'!E7</f>
        <v>0.002042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16886.127340603998</v>
      </c>
      <c r="D10" s="18">
        <v>3700</v>
      </c>
      <c r="E10" s="18">
        <f>'ПСГ Б-Волицько Угерське'!C7</f>
        <v>13186.127340604</v>
      </c>
      <c r="F10" s="18">
        <f>'ПСГ Б-Волицько Угерське'!D7</f>
        <v>0</v>
      </c>
      <c r="G10" s="18">
        <f>'ПСГ Б-Волицько Угерське'!E7</f>
        <v>0.007206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2768.994402</v>
      </c>
      <c r="D11" s="18">
        <v>622</v>
      </c>
      <c r="E11" s="18">
        <f>'ПСГ Дашавське'!C7</f>
        <v>2146.994402</v>
      </c>
      <c r="F11" s="18">
        <f>'ПСГ Дашавське'!D7</f>
        <v>0</v>
      </c>
      <c r="G11" s="18">
        <f>'ПСГ Дашавське'!E7</f>
        <v>0.00064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1339.598783</v>
      </c>
      <c r="D12" s="18"/>
      <c r="E12" s="18">
        <f>'ПСГ Опарське'!C7</f>
        <v>1339.598783</v>
      </c>
      <c r="F12" s="18">
        <f>'ПСГ Опарське'!D7</f>
        <v>0</v>
      </c>
      <c r="G12" s="18">
        <f>'ПСГ Опарське'!E7</f>
        <v>0.000723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2250.2326</v>
      </c>
      <c r="D13" s="18"/>
      <c r="E13" s="18">
        <f>'ПСГ Богородчанське'!C7</f>
        <v>2250.2326</v>
      </c>
      <c r="F13" s="18">
        <f>'ПСГ Богородчанське'!D7</f>
        <v>0</v>
      </c>
      <c r="G13" s="18">
        <f>'ПСГ Богородчанське'!E7</f>
        <v>5.365175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96.044566</v>
      </c>
      <c r="D14" s="18">
        <v>90</v>
      </c>
      <c r="E14" s="18">
        <f>'ПСГ Олишівське'!C7</f>
        <v>6.044566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 </v>
      </c>
    </row>
    <row r="15" spans="2:9" ht="15">
      <c r="B15" s="31" t="s">
        <v>19</v>
      </c>
      <c r="C15" s="17">
        <f t="shared" si="0"/>
        <v>1390.860681</v>
      </c>
      <c r="D15" s="18"/>
      <c r="E15" s="18">
        <f>'ПСГ Мрин'!C7</f>
        <v>1390.860681</v>
      </c>
      <c r="F15" s="18">
        <f>'ПСГ Мрин'!D7</f>
        <v>0</v>
      </c>
      <c r="G15" s="18">
        <f>'ПСГ Мрин'!E7</f>
        <v>5.523683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908.50329</v>
      </c>
      <c r="D16" s="18"/>
      <c r="E16" s="18">
        <f>'ПСГ Солохівське'!C7</f>
        <v>908.50329</v>
      </c>
      <c r="F16" s="18">
        <f>'ПСГ Солохівське'!D7</f>
        <v>0</v>
      </c>
      <c r="G16" s="18">
        <f>'ПСГ Солохівське'!E7</f>
        <v>0.000713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744.041217</v>
      </c>
      <c r="D17" s="18"/>
      <c r="E17" s="18">
        <f>'ПСГ Пролетарське'!C7</f>
        <v>744.041217</v>
      </c>
      <c r="F17" s="18">
        <f>'ПСГ Пролетарське'!D7</f>
        <v>0</v>
      </c>
      <c r="G17" s="18">
        <f>'ПСГ Пролетарське'!E7</f>
        <v>0.002447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682.636024</v>
      </c>
      <c r="D18" s="18"/>
      <c r="E18" s="18">
        <f>'ПСГ Кегичівське'!C7</f>
        <v>682.636024</v>
      </c>
      <c r="F18" s="18">
        <f>'ПСГ Кегичівське'!D7</f>
        <v>0</v>
      </c>
      <c r="G18" s="18">
        <f>'ПСГ Кегичівське'!E7</f>
        <v>3.345759</v>
      </c>
      <c r="H18" s="18">
        <v>700</v>
      </c>
      <c r="I18" s="41" t="str">
        <f>IF(H18-C18&lt;5,"ПСГ закачано в повному обсязі"," ")</f>
        <v> </v>
      </c>
    </row>
    <row r="19" spans="2:10" ht="15">
      <c r="B19" s="31" t="s">
        <v>48</v>
      </c>
      <c r="C19" s="17">
        <f t="shared" si="0"/>
        <v>80.731678</v>
      </c>
      <c r="D19" s="18"/>
      <c r="E19" s="18">
        <f>'ПСГ Краснопопівське'!C7</f>
        <v>80.731678</v>
      </c>
      <c r="F19" s="18">
        <f>'ПСГ Краснопопівське'!D7</f>
        <v>0</v>
      </c>
      <c r="G19" s="18">
        <f>'ПСГ Краснопопівське'!E7</f>
        <v>0.000369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0.000369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28339.027779603995</v>
      </c>
      <c r="D21" s="44">
        <f>SUM(D9:D20)</f>
        <v>4662</v>
      </c>
      <c r="E21" s="45">
        <f>SUM(E9:E20)</f>
        <v>23677.027779603995</v>
      </c>
      <c r="F21" s="45">
        <f>SUM(F9:F19)</f>
        <v>0</v>
      </c>
      <c r="G21" s="45">
        <f>SUM(G9:G19)</f>
        <v>14.248838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1833.6322203960044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744.041217</v>
      </c>
      <c r="D7" s="22">
        <v>0</v>
      </c>
      <c r="E7" s="22">
        <v>0.002447</v>
      </c>
      <c r="F7" s="18">
        <v>1000</v>
      </c>
      <c r="G7" s="23">
        <f>IF(F7-C7&gt;5,F7-C7,0)</f>
        <v>255.95878300000004</v>
      </c>
    </row>
    <row r="8" spans="2:7" ht="15">
      <c r="B8" s="32" t="s">
        <v>51</v>
      </c>
      <c r="C8" s="18">
        <v>744.043664</v>
      </c>
      <c r="D8" s="18">
        <v>0</v>
      </c>
      <c r="E8" s="18">
        <v>0.003084</v>
      </c>
      <c r="F8" s="18">
        <v>1000</v>
      </c>
      <c r="G8" s="23">
        <f aca="true" t="shared" si="0" ref="G8:G13">IF(F8-C8&gt;5,F8-C8,0)</f>
        <v>255.95633599999996</v>
      </c>
    </row>
    <row r="9" spans="2:7" ht="15">
      <c r="B9" s="33" t="s">
        <v>52</v>
      </c>
      <c r="C9" s="18">
        <v>744.046748</v>
      </c>
      <c r="D9" s="18">
        <v>0</v>
      </c>
      <c r="E9" s="18">
        <v>0.007669</v>
      </c>
      <c r="F9" s="18">
        <v>1000</v>
      </c>
      <c r="G9" s="23">
        <f t="shared" si="0"/>
        <v>255.95325200000002</v>
      </c>
    </row>
    <row r="10" spans="2:7" ht="15">
      <c r="B10" s="33" t="s">
        <v>53</v>
      </c>
      <c r="C10" s="18">
        <v>744.054417</v>
      </c>
      <c r="D10" s="18">
        <v>0</v>
      </c>
      <c r="E10" s="18">
        <v>0.004694</v>
      </c>
      <c r="F10" s="18">
        <v>1000</v>
      </c>
      <c r="G10" s="23">
        <f t="shared" si="0"/>
        <v>255.94558300000006</v>
      </c>
    </row>
    <row r="11" spans="2:7" ht="15">
      <c r="B11" s="33" t="s">
        <v>54</v>
      </c>
      <c r="C11" s="18">
        <v>744.059111</v>
      </c>
      <c r="D11" s="18">
        <v>0</v>
      </c>
      <c r="E11" s="18">
        <v>0.001078</v>
      </c>
      <c r="F11" s="18">
        <v>1000</v>
      </c>
      <c r="G11" s="23">
        <f t="shared" si="0"/>
        <v>255.94088899999997</v>
      </c>
    </row>
    <row r="12" spans="2:7" ht="15">
      <c r="B12" s="33" t="s">
        <v>55</v>
      </c>
      <c r="C12" s="18">
        <v>744.060189</v>
      </c>
      <c r="D12" s="18">
        <v>0</v>
      </c>
      <c r="E12" s="18">
        <v>0.000708</v>
      </c>
      <c r="F12" s="18">
        <v>1000</v>
      </c>
      <c r="G12" s="23">
        <f t="shared" si="0"/>
        <v>255.93981099999996</v>
      </c>
    </row>
    <row r="13" spans="2:7" ht="15.75" thickBot="1">
      <c r="B13" s="34" t="s">
        <v>56</v>
      </c>
      <c r="C13" s="9">
        <v>744.060897</v>
      </c>
      <c r="D13" s="9">
        <v>0</v>
      </c>
      <c r="E13" s="9">
        <v>0.000714</v>
      </c>
      <c r="F13" s="18">
        <v>1000</v>
      </c>
      <c r="G13" s="23">
        <f t="shared" si="0"/>
        <v>255.93910300000005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682.636024</v>
      </c>
      <c r="D7" s="22">
        <v>0</v>
      </c>
      <c r="E7" s="22">
        <v>3.345759</v>
      </c>
      <c r="F7" s="18">
        <v>700</v>
      </c>
      <c r="G7" s="23">
        <f>IF(F7-C7&gt;5,F7-C7,0)</f>
        <v>17.36397599999998</v>
      </c>
    </row>
    <row r="8" spans="2:7" ht="15">
      <c r="B8" s="32" t="s">
        <v>51</v>
      </c>
      <c r="C8" s="18">
        <v>685.981783</v>
      </c>
      <c r="D8" s="18">
        <v>0</v>
      </c>
      <c r="E8" s="18">
        <v>1.677079</v>
      </c>
      <c r="F8" s="18">
        <v>700</v>
      </c>
      <c r="G8" s="23">
        <f aca="true" t="shared" si="0" ref="G8:G13">IF(F8-C8&gt;5,F8-C8,0)</f>
        <v>14.01821700000005</v>
      </c>
    </row>
    <row r="9" spans="2:7" ht="15">
      <c r="B9" s="33" t="s">
        <v>52</v>
      </c>
      <c r="C9" s="18">
        <v>687.658862</v>
      </c>
      <c r="D9" s="18">
        <v>0</v>
      </c>
      <c r="E9" s="18">
        <v>1.250551</v>
      </c>
      <c r="F9" s="18">
        <v>700</v>
      </c>
      <c r="G9" s="23">
        <f t="shared" si="0"/>
        <v>12.341138</v>
      </c>
    </row>
    <row r="10" spans="2:7" ht="15">
      <c r="B10" s="33" t="s">
        <v>53</v>
      </c>
      <c r="C10" s="18">
        <v>688.909413</v>
      </c>
      <c r="D10" s="18">
        <v>0</v>
      </c>
      <c r="E10" s="18">
        <v>1.251165</v>
      </c>
      <c r="F10" s="18">
        <v>700</v>
      </c>
      <c r="G10" s="23">
        <f t="shared" si="0"/>
        <v>11.090587000000028</v>
      </c>
    </row>
    <row r="11" spans="2:7" ht="15">
      <c r="B11" s="33" t="s">
        <v>54</v>
      </c>
      <c r="C11" s="18">
        <v>690.160578</v>
      </c>
      <c r="D11" s="18">
        <v>0</v>
      </c>
      <c r="E11" s="18">
        <v>1.253356</v>
      </c>
      <c r="F11" s="18">
        <v>700</v>
      </c>
      <c r="G11" s="23">
        <f t="shared" si="0"/>
        <v>9.839422000000013</v>
      </c>
    </row>
    <row r="12" spans="2:7" ht="15">
      <c r="B12" s="33" t="s">
        <v>55</v>
      </c>
      <c r="C12" s="18">
        <v>691.413934</v>
      </c>
      <c r="D12" s="18">
        <v>0</v>
      </c>
      <c r="E12" s="18">
        <v>1.350243</v>
      </c>
      <c r="F12" s="18">
        <v>700</v>
      </c>
      <c r="G12" s="23">
        <f t="shared" si="0"/>
        <v>8.58606599999996</v>
      </c>
    </row>
    <row r="13" spans="2:7" ht="15.75" thickBot="1">
      <c r="B13" s="34" t="s">
        <v>56</v>
      </c>
      <c r="C13" s="9">
        <v>692.764177</v>
      </c>
      <c r="D13" s="9">
        <v>0</v>
      </c>
      <c r="E13" s="9">
        <v>1.275318</v>
      </c>
      <c r="F13" s="18">
        <v>700</v>
      </c>
      <c r="G13" s="23">
        <f t="shared" si="0"/>
        <v>7.235822999999982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80.731678</v>
      </c>
      <c r="D7" s="22">
        <v>0</v>
      </c>
      <c r="E7" s="22">
        <v>0.000369</v>
      </c>
      <c r="F7" s="18">
        <v>420</v>
      </c>
      <c r="G7" s="23">
        <f>IF(ROUND(C7,2)=80.75,0,F7-C7)</f>
        <v>339.268322</v>
      </c>
    </row>
    <row r="8" spans="2:8" ht="15">
      <c r="B8" s="32" t="s">
        <v>51</v>
      </c>
      <c r="C8" s="18">
        <v>80.732047</v>
      </c>
      <c r="D8" s="18">
        <v>0</v>
      </c>
      <c r="E8" s="18">
        <v>0.000462</v>
      </c>
      <c r="F8" s="18">
        <v>420</v>
      </c>
      <c r="G8" s="23">
        <f aca="true" t="shared" si="0" ref="G8:G13">IF(ROUND(C8,2)=80.75,0,F8-C8)</f>
        <v>339.26795300000003</v>
      </c>
      <c r="H8" s="11"/>
    </row>
    <row r="9" spans="2:8" ht="15">
      <c r="B9" s="33" t="s">
        <v>52</v>
      </c>
      <c r="C9" s="18">
        <v>80.732509</v>
      </c>
      <c r="D9" s="18">
        <v>0</v>
      </c>
      <c r="E9" s="18">
        <v>0.00042</v>
      </c>
      <c r="F9" s="18">
        <v>420</v>
      </c>
      <c r="G9" s="23">
        <f t="shared" si="0"/>
        <v>339.267491</v>
      </c>
      <c r="H9" s="11"/>
    </row>
    <row r="10" spans="2:8" ht="15">
      <c r="B10" s="33" t="s">
        <v>53</v>
      </c>
      <c r="C10" s="18">
        <v>80.732929</v>
      </c>
      <c r="D10" s="18">
        <v>0</v>
      </c>
      <c r="E10" s="18">
        <v>0.000201</v>
      </c>
      <c r="F10" s="18">
        <v>420</v>
      </c>
      <c r="G10" s="23">
        <f t="shared" si="0"/>
        <v>339.267071</v>
      </c>
      <c r="H10" s="11"/>
    </row>
    <row r="11" spans="2:8" ht="15">
      <c r="B11" s="33" t="s">
        <v>54</v>
      </c>
      <c r="C11" s="18">
        <v>80.73313</v>
      </c>
      <c r="D11" s="18">
        <v>0</v>
      </c>
      <c r="E11" s="18">
        <v>0.000184</v>
      </c>
      <c r="F11" s="18">
        <v>420</v>
      </c>
      <c r="G11" s="23">
        <f t="shared" si="0"/>
        <v>339.26687</v>
      </c>
      <c r="H11" s="11"/>
    </row>
    <row r="12" spans="2:8" ht="15">
      <c r="B12" s="33" t="s">
        <v>55</v>
      </c>
      <c r="C12" s="18">
        <v>80.733314</v>
      </c>
      <c r="D12" s="18">
        <v>0</v>
      </c>
      <c r="E12" s="18">
        <v>0.000184</v>
      </c>
      <c r="F12" s="18">
        <v>420</v>
      </c>
      <c r="G12" s="23">
        <f t="shared" si="0"/>
        <v>339.266686</v>
      </c>
      <c r="H12" s="11"/>
    </row>
    <row r="13" spans="2:8" ht="15.75" thickBot="1">
      <c r="B13" s="34" t="s">
        <v>56</v>
      </c>
      <c r="C13" s="9">
        <v>80.733498</v>
      </c>
      <c r="D13" s="9">
        <v>0</v>
      </c>
      <c r="E13" s="9">
        <v>0.000184</v>
      </c>
      <c r="F13" s="18">
        <v>420</v>
      </c>
      <c r="G13" s="23">
        <f t="shared" si="0"/>
        <v>339.266502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80.731678</v>
      </c>
      <c r="D7" s="22">
        <v>0</v>
      </c>
      <c r="E7" s="22">
        <v>0.000369</v>
      </c>
      <c r="F7" s="18">
        <v>400</v>
      </c>
      <c r="G7" s="23">
        <f>F7-C7</f>
        <v>319.268322</v>
      </c>
    </row>
    <row r="8" spans="2:7" ht="15">
      <c r="B8" s="6" t="s">
        <v>51</v>
      </c>
      <c r="C8" s="18">
        <v>80.732047</v>
      </c>
      <c r="D8" s="18">
        <v>0</v>
      </c>
      <c r="E8" s="18">
        <v>0.000462</v>
      </c>
      <c r="F8" s="18">
        <v>400</v>
      </c>
      <c r="G8" s="23">
        <f aca="true" t="shared" si="0" ref="G8:G13">F8-C8</f>
        <v>319.26795300000003</v>
      </c>
    </row>
    <row r="9" spans="2:7" ht="15">
      <c r="B9" s="7" t="s">
        <v>52</v>
      </c>
      <c r="C9" s="18">
        <v>80.732509</v>
      </c>
      <c r="D9" s="18">
        <v>0</v>
      </c>
      <c r="E9" s="18">
        <v>0.00042</v>
      </c>
      <c r="F9" s="18">
        <v>400</v>
      </c>
      <c r="G9" s="23">
        <f t="shared" si="0"/>
        <v>319.267491</v>
      </c>
    </row>
    <row r="10" spans="2:7" ht="15">
      <c r="B10" s="7" t="s">
        <v>53</v>
      </c>
      <c r="C10" s="18">
        <v>80.732929</v>
      </c>
      <c r="D10" s="18">
        <v>0</v>
      </c>
      <c r="E10" s="18">
        <v>0.000201</v>
      </c>
      <c r="F10" s="18">
        <v>400</v>
      </c>
      <c r="G10" s="23">
        <f t="shared" si="0"/>
        <v>319.267071</v>
      </c>
    </row>
    <row r="11" spans="2:7" ht="15">
      <c r="B11" s="7" t="s">
        <v>54</v>
      </c>
      <c r="C11" s="18">
        <v>80.73313</v>
      </c>
      <c r="D11" s="18">
        <v>0</v>
      </c>
      <c r="E11" s="18">
        <v>0.000184</v>
      </c>
      <c r="F11" s="18">
        <v>400</v>
      </c>
      <c r="G11" s="23">
        <f t="shared" si="0"/>
        <v>319.26687</v>
      </c>
    </row>
    <row r="12" spans="2:7" ht="15">
      <c r="B12" s="7" t="s">
        <v>55</v>
      </c>
      <c r="C12" s="18">
        <v>80.733314</v>
      </c>
      <c r="D12" s="18">
        <v>0</v>
      </c>
      <c r="E12" s="18">
        <v>0.000184</v>
      </c>
      <c r="F12" s="18">
        <v>400</v>
      </c>
      <c r="G12" s="23">
        <f t="shared" si="0"/>
        <v>319.266686</v>
      </c>
    </row>
    <row r="13" spans="2:7" ht="15.75" thickBot="1">
      <c r="B13" s="8" t="s">
        <v>56</v>
      </c>
      <c r="C13" s="9">
        <v>80.733498</v>
      </c>
      <c r="D13" s="9">
        <v>0</v>
      </c>
      <c r="E13" s="9">
        <v>0.000184</v>
      </c>
      <c r="F13" s="18">
        <v>400</v>
      </c>
      <c r="G13" s="23">
        <f t="shared" si="0"/>
        <v>319.266502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765.393514</v>
      </c>
      <c r="D7" s="22">
        <v>0</v>
      </c>
      <c r="E7" s="22">
        <v>0.002042</v>
      </c>
      <c r="F7" s="17">
        <v>1900</v>
      </c>
      <c r="G7" s="23">
        <f>IF(F7-C7&gt;5,F7-C7,0)</f>
        <v>1134.6064860000001</v>
      </c>
    </row>
    <row r="8" spans="2:7" ht="15">
      <c r="B8" s="32" t="s">
        <v>51</v>
      </c>
      <c r="C8" s="18">
        <v>765.395556</v>
      </c>
      <c r="D8" s="18">
        <v>0</v>
      </c>
      <c r="E8" s="18">
        <v>0.001608</v>
      </c>
      <c r="F8" s="17">
        <v>1900</v>
      </c>
      <c r="G8" s="23">
        <f aca="true" t="shared" si="0" ref="G8:G13">IF(F8-C8&gt;5,F8-C8,0)</f>
        <v>1134.604444</v>
      </c>
    </row>
    <row r="9" spans="2:7" ht="15">
      <c r="B9" s="33" t="s">
        <v>52</v>
      </c>
      <c r="C9" s="18">
        <v>765.397164</v>
      </c>
      <c r="D9" s="18">
        <v>0</v>
      </c>
      <c r="E9" s="18">
        <v>0.00216</v>
      </c>
      <c r="F9" s="17">
        <v>1900</v>
      </c>
      <c r="G9" s="23">
        <f t="shared" si="0"/>
        <v>1134.602836</v>
      </c>
    </row>
    <row r="10" spans="2:7" ht="15">
      <c r="B10" s="33" t="s">
        <v>53</v>
      </c>
      <c r="C10" s="18">
        <v>765.399324</v>
      </c>
      <c r="D10" s="18">
        <v>0</v>
      </c>
      <c r="E10" s="18">
        <v>0.002164</v>
      </c>
      <c r="F10" s="17">
        <v>1900</v>
      </c>
      <c r="G10" s="23">
        <f t="shared" si="0"/>
        <v>1134.600676</v>
      </c>
    </row>
    <row r="11" spans="2:7" ht="15">
      <c r="B11" s="33" t="s">
        <v>54</v>
      </c>
      <c r="C11" s="18">
        <v>765.401488</v>
      </c>
      <c r="D11" s="18">
        <v>0</v>
      </c>
      <c r="E11" s="18">
        <v>0.002291</v>
      </c>
      <c r="F11" s="17">
        <v>1900</v>
      </c>
      <c r="G11" s="23">
        <f t="shared" si="0"/>
        <v>1134.598512</v>
      </c>
    </row>
    <row r="12" spans="2:7" ht="15">
      <c r="B12" s="33" t="s">
        <v>55</v>
      </c>
      <c r="C12" s="18">
        <v>765.403779</v>
      </c>
      <c r="D12" s="18">
        <v>0</v>
      </c>
      <c r="E12" s="18">
        <v>0.002313</v>
      </c>
      <c r="F12" s="17">
        <v>1900</v>
      </c>
      <c r="G12" s="23">
        <f t="shared" si="0"/>
        <v>1134.596221</v>
      </c>
    </row>
    <row r="13" spans="2:7" ht="15.75" thickBot="1">
      <c r="B13" s="34" t="s">
        <v>56</v>
      </c>
      <c r="C13" s="9">
        <v>765.406092</v>
      </c>
      <c r="D13" s="9">
        <v>0</v>
      </c>
      <c r="E13" s="9">
        <v>0.00218</v>
      </c>
      <c r="F13" s="17">
        <v>1900</v>
      </c>
      <c r="G13" s="23">
        <f t="shared" si="0"/>
        <v>1134.593908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13186.127340604</v>
      </c>
      <c r="D7" s="22">
        <v>0</v>
      </c>
      <c r="E7" s="22">
        <v>0.007206</v>
      </c>
      <c r="F7" s="26">
        <f>'[1]Всі_ПСГ'!$F$8</f>
        <v>17050</v>
      </c>
      <c r="G7" s="23">
        <f>IF(F7-C7&gt;5,F7-C7,0)</f>
        <v>3863.872659396</v>
      </c>
    </row>
    <row r="8" spans="2:8" ht="15">
      <c r="B8" s="32" t="s">
        <v>51</v>
      </c>
      <c r="C8" s="18">
        <v>13186.134546604</v>
      </c>
      <c r="D8" s="18">
        <v>0</v>
      </c>
      <c r="E8" s="18">
        <v>0.00767</v>
      </c>
      <c r="F8" s="26">
        <f>'[1]Всі_ПСГ'!$F$8</f>
        <v>17050</v>
      </c>
      <c r="G8" s="23">
        <f aca="true" t="shared" si="0" ref="G8:G13">IF(F8-C8&gt;5,F8-C8,0)</f>
        <v>3863.865453396</v>
      </c>
      <c r="H8" s="11"/>
    </row>
    <row r="9" spans="2:8" ht="15">
      <c r="B9" s="33" t="s">
        <v>52</v>
      </c>
      <c r="C9" s="18">
        <v>13186.142216604</v>
      </c>
      <c r="D9" s="18">
        <v>0</v>
      </c>
      <c r="E9" s="18">
        <v>0.007794</v>
      </c>
      <c r="F9" s="26">
        <f>'[1]Всі_ПСГ'!$F$8</f>
        <v>17050</v>
      </c>
      <c r="G9" s="23">
        <f t="shared" si="0"/>
        <v>3863.8577833960007</v>
      </c>
      <c r="H9" s="11"/>
    </row>
    <row r="10" spans="2:8" ht="15">
      <c r="B10" s="33" t="s">
        <v>53</v>
      </c>
      <c r="C10" s="18">
        <v>13186.150010604</v>
      </c>
      <c r="D10" s="18">
        <v>0</v>
      </c>
      <c r="E10" s="18">
        <v>0.008506</v>
      </c>
      <c r="F10" s="26">
        <f>'[1]Всі_ПСГ'!$F$8</f>
        <v>17050</v>
      </c>
      <c r="G10" s="23">
        <f t="shared" si="0"/>
        <v>3863.8499893959997</v>
      </c>
      <c r="H10" s="11"/>
    </row>
    <row r="11" spans="2:8" ht="15">
      <c r="B11" s="33" t="s">
        <v>54</v>
      </c>
      <c r="C11" s="18">
        <v>13186.158516604</v>
      </c>
      <c r="D11" s="18">
        <v>0</v>
      </c>
      <c r="E11" s="18">
        <v>0.003123</v>
      </c>
      <c r="F11" s="26">
        <f>'[1]Всі_ПСГ'!$F$8</f>
        <v>17050</v>
      </c>
      <c r="G11" s="23">
        <f t="shared" si="0"/>
        <v>3863.8414833959996</v>
      </c>
      <c r="H11" s="11"/>
    </row>
    <row r="12" spans="2:8" ht="15">
      <c r="B12" s="33" t="s">
        <v>55</v>
      </c>
      <c r="C12" s="18">
        <v>13186.161639604</v>
      </c>
      <c r="D12" s="18">
        <v>0</v>
      </c>
      <c r="E12" s="18">
        <v>0.003108</v>
      </c>
      <c r="F12" s="26">
        <f>'[1]Всі_ПСГ'!$F$8</f>
        <v>17050</v>
      </c>
      <c r="G12" s="23">
        <f t="shared" si="0"/>
        <v>3863.838360395999</v>
      </c>
      <c r="H12" s="11"/>
    </row>
    <row r="13" spans="2:8" ht="15.75" thickBot="1">
      <c r="B13" s="34" t="s">
        <v>56</v>
      </c>
      <c r="C13" s="9">
        <v>13186.164747604</v>
      </c>
      <c r="D13" s="9">
        <v>0</v>
      </c>
      <c r="E13" s="9">
        <v>0.003057</v>
      </c>
      <c r="F13" s="26">
        <f>'[1]Всі_ПСГ'!$F$8</f>
        <v>17050</v>
      </c>
      <c r="G13" s="23">
        <f t="shared" si="0"/>
        <v>3863.835252396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2146.994402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2146.995042</v>
      </c>
      <c r="D8" s="18">
        <v>0</v>
      </c>
      <c r="E8" s="18">
        <v>0.001298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2146.99634</v>
      </c>
      <c r="D9" s="18">
        <v>0</v>
      </c>
      <c r="E9" s="18">
        <v>0.001114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2146.997454</v>
      </c>
      <c r="D10" s="18">
        <v>0</v>
      </c>
      <c r="E10" s="18">
        <v>0.001167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2146.998621</v>
      </c>
      <c r="D11" s="18">
        <v>0</v>
      </c>
      <c r="E11" s="18">
        <v>0.001707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2147.000328</v>
      </c>
      <c r="D12" s="18">
        <v>0</v>
      </c>
      <c r="E12" s="18">
        <v>0.001736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2147.002064</v>
      </c>
      <c r="D13" s="9">
        <v>0</v>
      </c>
      <c r="E13" s="9">
        <v>0.001251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1339.598783</v>
      </c>
      <c r="D7" s="22">
        <v>0</v>
      </c>
      <c r="E7" s="22">
        <v>0.000723</v>
      </c>
      <c r="F7" s="18">
        <v>1920</v>
      </c>
      <c r="G7" s="23">
        <f>IF(F7-C7&gt;5,F7-C7,0)</f>
        <v>580.4012170000001</v>
      </c>
    </row>
    <row r="8" spans="2:7" ht="15">
      <c r="B8" s="32" t="s">
        <v>51</v>
      </c>
      <c r="C8" s="18">
        <v>1339.599506</v>
      </c>
      <c r="D8" s="18">
        <v>0</v>
      </c>
      <c r="E8" s="18">
        <v>0.001128</v>
      </c>
      <c r="F8" s="18">
        <v>1920</v>
      </c>
      <c r="G8" s="23">
        <f aca="true" t="shared" si="0" ref="G8:G13">IF(F8-C8&gt;5,F8-C8,0)</f>
        <v>580.400494</v>
      </c>
    </row>
    <row r="9" spans="2:7" ht="15">
      <c r="B9" s="33" t="s">
        <v>52</v>
      </c>
      <c r="C9" s="18">
        <v>1339.600634</v>
      </c>
      <c r="D9" s="18">
        <v>0</v>
      </c>
      <c r="E9" s="18">
        <v>0.001747</v>
      </c>
      <c r="F9" s="18">
        <v>1920</v>
      </c>
      <c r="G9" s="23">
        <f t="shared" si="0"/>
        <v>580.3993660000001</v>
      </c>
    </row>
    <row r="10" spans="2:7" ht="15">
      <c r="B10" s="33" t="s">
        <v>53</v>
      </c>
      <c r="C10" s="18">
        <v>1339.602381</v>
      </c>
      <c r="D10" s="18">
        <v>0</v>
      </c>
      <c r="E10" s="18">
        <v>0.000754</v>
      </c>
      <c r="F10" s="18">
        <v>1920</v>
      </c>
      <c r="G10" s="23">
        <f t="shared" si="0"/>
        <v>580.3976190000001</v>
      </c>
    </row>
    <row r="11" spans="2:7" ht="15">
      <c r="B11" s="33" t="s">
        <v>54</v>
      </c>
      <c r="C11" s="18">
        <v>1339.603136</v>
      </c>
      <c r="D11" s="18">
        <v>0</v>
      </c>
      <c r="E11" s="18">
        <v>0.00072</v>
      </c>
      <c r="F11" s="18">
        <v>1920</v>
      </c>
      <c r="G11" s="23">
        <f t="shared" si="0"/>
        <v>580.396864</v>
      </c>
    </row>
    <row r="12" spans="2:7" ht="15">
      <c r="B12" s="33" t="s">
        <v>55</v>
      </c>
      <c r="C12" s="18">
        <v>1339.603856</v>
      </c>
      <c r="D12" s="18">
        <v>0</v>
      </c>
      <c r="E12" s="18">
        <v>0.000725</v>
      </c>
      <c r="F12" s="18">
        <v>1920</v>
      </c>
      <c r="G12" s="23">
        <f t="shared" si="0"/>
        <v>580.396144</v>
      </c>
    </row>
    <row r="13" spans="2:7" ht="15.75" thickBot="1">
      <c r="B13" s="34" t="s">
        <v>56</v>
      </c>
      <c r="C13" s="9">
        <v>1339.604581</v>
      </c>
      <c r="D13" s="9">
        <v>0</v>
      </c>
      <c r="E13" s="9">
        <v>0.00072</v>
      </c>
      <c r="F13" s="18">
        <v>1920</v>
      </c>
      <c r="G13" s="23">
        <f t="shared" si="0"/>
        <v>580.395419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2250.2326</v>
      </c>
      <c r="D7" s="22">
        <v>0</v>
      </c>
      <c r="E7" s="22">
        <v>5.365175</v>
      </c>
      <c r="F7" s="18">
        <v>2300</v>
      </c>
      <c r="G7" s="23">
        <f aca="true" t="shared" si="0" ref="G7:G13">IF(F7-C7&gt;3,F7-C7,0)</f>
        <v>49.76740000000018</v>
      </c>
    </row>
    <row r="8" spans="2:7" ht="15">
      <c r="B8" s="32" t="s">
        <v>51</v>
      </c>
      <c r="C8" s="18">
        <v>2255.597775</v>
      </c>
      <c r="D8" s="18">
        <v>0</v>
      </c>
      <c r="E8" s="18">
        <v>0.353129</v>
      </c>
      <c r="F8" s="18">
        <v>2300</v>
      </c>
      <c r="G8" s="23">
        <f t="shared" si="0"/>
        <v>44.40222499999982</v>
      </c>
    </row>
    <row r="9" spans="2:7" ht="15">
      <c r="B9" s="33" t="s">
        <v>52</v>
      </c>
      <c r="C9" s="18">
        <v>2255.950904</v>
      </c>
      <c r="D9" s="18">
        <v>0</v>
      </c>
      <c r="E9" s="18">
        <v>4.13031</v>
      </c>
      <c r="F9" s="18">
        <v>2300</v>
      </c>
      <c r="G9" s="23">
        <f t="shared" si="0"/>
        <v>44.04909600000019</v>
      </c>
    </row>
    <row r="10" spans="2:7" ht="15">
      <c r="B10" s="33" t="s">
        <v>53</v>
      </c>
      <c r="C10" s="18">
        <v>2260.081214</v>
      </c>
      <c r="D10" s="18">
        <v>0</v>
      </c>
      <c r="E10" s="18">
        <v>4.080891</v>
      </c>
      <c r="F10" s="18">
        <v>2300</v>
      </c>
      <c r="G10" s="23">
        <f t="shared" si="0"/>
        <v>39.91878600000018</v>
      </c>
    </row>
    <row r="11" spans="2:7" ht="15">
      <c r="B11" s="33" t="s">
        <v>54</v>
      </c>
      <c r="C11" s="18">
        <v>2264.162105</v>
      </c>
      <c r="D11" s="18">
        <v>0</v>
      </c>
      <c r="E11" s="18">
        <v>5.105547</v>
      </c>
      <c r="F11" s="18">
        <v>2300</v>
      </c>
      <c r="G11" s="23">
        <f t="shared" si="0"/>
        <v>35.83789500000012</v>
      </c>
    </row>
    <row r="12" spans="2:7" ht="15">
      <c r="B12" s="33" t="s">
        <v>55</v>
      </c>
      <c r="C12" s="18">
        <v>2269.267652</v>
      </c>
      <c r="D12" s="18">
        <v>0</v>
      </c>
      <c r="E12" s="18">
        <v>4.974981</v>
      </c>
      <c r="F12" s="18">
        <v>2300</v>
      </c>
      <c r="G12" s="23">
        <f t="shared" si="0"/>
        <v>30.732348</v>
      </c>
    </row>
    <row r="13" spans="2:7" ht="15.75" thickBot="1">
      <c r="B13" s="34" t="s">
        <v>56</v>
      </c>
      <c r="C13" s="9">
        <v>2274.242633</v>
      </c>
      <c r="D13" s="9">
        <v>0</v>
      </c>
      <c r="E13" s="9">
        <v>9.040977</v>
      </c>
      <c r="F13" s="18">
        <v>2300</v>
      </c>
      <c r="G13" s="23">
        <f t="shared" si="0"/>
        <v>25.75736700000016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6.044566</v>
      </c>
      <c r="D7" s="22">
        <v>0</v>
      </c>
      <c r="E7" s="22">
        <v>8.1E-05</v>
      </c>
      <c r="F7" s="18">
        <v>310</v>
      </c>
      <c r="G7" s="23">
        <f>IF(ROUND(C7,2)=6.05,0,F7-C7)</f>
        <v>303.955434</v>
      </c>
    </row>
    <row r="8" spans="2:7" ht="15">
      <c r="B8" s="32" t="s">
        <v>51</v>
      </c>
      <c r="C8" s="18">
        <v>6.044647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303.955353</v>
      </c>
    </row>
    <row r="9" spans="2:7" ht="15">
      <c r="B9" s="33" t="s">
        <v>52</v>
      </c>
      <c r="C9" s="18">
        <v>6.044728</v>
      </c>
      <c r="D9" s="18">
        <v>0</v>
      </c>
      <c r="E9" s="18">
        <v>8.1E-05</v>
      </c>
      <c r="F9" s="18">
        <v>310</v>
      </c>
      <c r="G9" s="23">
        <f t="shared" si="0"/>
        <v>303.955272</v>
      </c>
    </row>
    <row r="10" spans="2:7" ht="15">
      <c r="B10" s="33" t="s">
        <v>53</v>
      </c>
      <c r="C10" s="18">
        <v>6.044809</v>
      </c>
      <c r="D10" s="18">
        <v>0</v>
      </c>
      <c r="E10" s="18">
        <v>0.000153</v>
      </c>
      <c r="F10" s="18">
        <v>310</v>
      </c>
      <c r="G10" s="23">
        <f t="shared" si="0"/>
        <v>303.955191</v>
      </c>
    </row>
    <row r="11" spans="2:7" ht="15">
      <c r="B11" s="33" t="s">
        <v>54</v>
      </c>
      <c r="C11" s="18">
        <v>6.044962</v>
      </c>
      <c r="D11" s="18">
        <v>0</v>
      </c>
      <c r="E11" s="18">
        <v>8.1E-05</v>
      </c>
      <c r="F11" s="18">
        <v>310</v>
      </c>
      <c r="G11" s="23">
        <f t="shared" si="0"/>
        <v>303.955038</v>
      </c>
    </row>
    <row r="12" spans="2:7" ht="15">
      <c r="B12" s="33" t="s">
        <v>55</v>
      </c>
      <c r="C12" s="18">
        <v>6.045043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6.045124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1390.860681</v>
      </c>
      <c r="D7" s="22">
        <v>0</v>
      </c>
      <c r="E7" s="22">
        <v>5.523683</v>
      </c>
      <c r="F7" s="18">
        <v>1500</v>
      </c>
      <c r="G7" s="23">
        <f>IF(F7-C7&gt;5,F7-C7,0)</f>
        <v>109.13931899999989</v>
      </c>
      <c r="H7" s="36"/>
    </row>
    <row r="8" spans="2:8" ht="15">
      <c r="B8" s="32" t="s">
        <v>51</v>
      </c>
      <c r="C8" s="18">
        <v>1396.384364</v>
      </c>
      <c r="D8" s="18">
        <v>0</v>
      </c>
      <c r="E8" s="18">
        <v>3.055717</v>
      </c>
      <c r="F8" s="18">
        <v>1500</v>
      </c>
      <c r="G8" s="23">
        <f aca="true" t="shared" si="0" ref="G8:G13">IF(F8-C8&gt;5,F8-C8,0)</f>
        <v>103.615636</v>
      </c>
      <c r="H8" s="36"/>
    </row>
    <row r="9" spans="2:8" ht="15">
      <c r="B9" s="33" t="s">
        <v>52</v>
      </c>
      <c r="C9" s="18">
        <v>1399.440081</v>
      </c>
      <c r="D9" s="18">
        <v>0</v>
      </c>
      <c r="E9" s="18">
        <v>3.045945</v>
      </c>
      <c r="F9" s="18">
        <v>1500</v>
      </c>
      <c r="G9" s="23">
        <f t="shared" si="0"/>
        <v>100.55991900000004</v>
      </c>
      <c r="H9" s="36"/>
    </row>
    <row r="10" spans="2:8" ht="15">
      <c r="B10" s="33" t="s">
        <v>53</v>
      </c>
      <c r="C10" s="18">
        <v>1402.486026</v>
      </c>
      <c r="D10" s="18">
        <v>0</v>
      </c>
      <c r="E10" s="18">
        <v>3.090813</v>
      </c>
      <c r="F10" s="18">
        <v>1500</v>
      </c>
      <c r="G10" s="23">
        <f t="shared" si="0"/>
        <v>97.51397399999996</v>
      </c>
      <c r="H10" s="36"/>
    </row>
    <row r="11" spans="2:8" ht="15">
      <c r="B11" s="33" t="s">
        <v>54</v>
      </c>
      <c r="C11" s="18">
        <v>1405.576839</v>
      </c>
      <c r="D11" s="18">
        <v>0</v>
      </c>
      <c r="E11" s="18">
        <v>2.93978</v>
      </c>
      <c r="F11" s="18">
        <v>1500</v>
      </c>
      <c r="G11" s="23">
        <f t="shared" si="0"/>
        <v>94.42316099999994</v>
      </c>
      <c r="H11" s="36"/>
    </row>
    <row r="12" spans="2:7" ht="15">
      <c r="B12" s="33" t="s">
        <v>55</v>
      </c>
      <c r="C12" s="18">
        <v>1408.516619</v>
      </c>
      <c r="D12" s="18">
        <v>0</v>
      </c>
      <c r="E12" s="18">
        <v>3.124376</v>
      </c>
      <c r="F12" s="18">
        <v>1500</v>
      </c>
      <c r="G12" s="23">
        <f t="shared" si="0"/>
        <v>91.48338100000001</v>
      </c>
    </row>
    <row r="13" spans="2:7" ht="15.75" thickBot="1">
      <c r="B13" s="34" t="s">
        <v>56</v>
      </c>
      <c r="C13" s="9">
        <v>1411.640995</v>
      </c>
      <c r="D13" s="9">
        <v>0</v>
      </c>
      <c r="E13" s="9">
        <v>5.775434</v>
      </c>
      <c r="F13" s="18">
        <v>1500</v>
      </c>
      <c r="G13" s="23">
        <f t="shared" si="0"/>
        <v>88.35900500000002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908.50329</v>
      </c>
      <c r="D7" s="22">
        <v>0</v>
      </c>
      <c r="E7" s="22">
        <v>0.000713</v>
      </c>
      <c r="F7" s="18">
        <v>1300</v>
      </c>
      <c r="G7" s="23">
        <f>IF(F7-C7&gt;5,F7-C7,0)</f>
        <v>391.49671</v>
      </c>
    </row>
    <row r="8" spans="2:7" ht="15">
      <c r="B8" s="32" t="s">
        <v>51</v>
      </c>
      <c r="C8" s="18">
        <v>908.504003</v>
      </c>
      <c r="D8" s="18">
        <v>0</v>
      </c>
      <c r="E8" s="18">
        <v>0.00064</v>
      </c>
      <c r="F8" s="18">
        <v>1300</v>
      </c>
      <c r="G8" s="23">
        <f aca="true" t="shared" si="0" ref="G8:G13">IF(F8-C8&gt;5,F8-C8,0)</f>
        <v>391.495997</v>
      </c>
    </row>
    <row r="9" spans="2:7" ht="15">
      <c r="B9" s="33" t="s">
        <v>52</v>
      </c>
      <c r="C9" s="18">
        <v>908.504643</v>
      </c>
      <c r="D9" s="18">
        <v>0</v>
      </c>
      <c r="E9" s="18">
        <v>0.000893</v>
      </c>
      <c r="F9" s="18">
        <v>1300</v>
      </c>
      <c r="G9" s="23">
        <f t="shared" si="0"/>
        <v>391.495357</v>
      </c>
    </row>
    <row r="10" spans="2:7" ht="15">
      <c r="B10" s="33" t="s">
        <v>53</v>
      </c>
      <c r="C10" s="18">
        <v>908.505536</v>
      </c>
      <c r="D10" s="18">
        <v>0</v>
      </c>
      <c r="E10" s="18">
        <v>0.001114</v>
      </c>
      <c r="F10" s="18">
        <v>1300</v>
      </c>
      <c r="G10" s="23">
        <f t="shared" si="0"/>
        <v>391.494464</v>
      </c>
    </row>
    <row r="11" spans="2:7" ht="15">
      <c r="B11" s="33" t="s">
        <v>54</v>
      </c>
      <c r="C11" s="18">
        <v>908.50665</v>
      </c>
      <c r="D11" s="18">
        <v>0</v>
      </c>
      <c r="E11" s="18">
        <v>2.6E-05</v>
      </c>
      <c r="F11" s="18">
        <v>1300</v>
      </c>
      <c r="G11" s="23">
        <f t="shared" si="0"/>
        <v>391.49334999999996</v>
      </c>
    </row>
    <row r="12" spans="2:7" ht="15">
      <c r="B12" s="33" t="s">
        <v>55</v>
      </c>
      <c r="C12" s="18">
        <v>908.506676</v>
      </c>
      <c r="D12" s="18">
        <v>0</v>
      </c>
      <c r="E12" s="18">
        <v>2.6E-05</v>
      </c>
      <c r="F12" s="18">
        <v>1300</v>
      </c>
      <c r="G12" s="23">
        <f t="shared" si="0"/>
        <v>391.49332400000003</v>
      </c>
    </row>
    <row r="13" spans="2:7" ht="15.75" thickBot="1">
      <c r="B13" s="34" t="s">
        <v>56</v>
      </c>
      <c r="C13" s="9">
        <v>908.506702</v>
      </c>
      <c r="D13" s="9">
        <v>0</v>
      </c>
      <c r="E13" s="9">
        <v>0.000386</v>
      </c>
      <c r="F13" s="18">
        <v>1300</v>
      </c>
      <c r="G13" s="23">
        <f t="shared" si="0"/>
        <v>391.493298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2020-11-30T14:07:52Z</dcterms:modified>
  <cp:category/>
  <cp:version/>
  <cp:contentType/>
  <cp:contentStatus/>
</cp:coreProperties>
</file>