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<sst xmlns="http://schemas.openxmlformats.org/spreadsheetml/2006/main" count="210" uniqueCount="57">
  <si>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</si>
  <si>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</si>
  <si>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</si>
  <si>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</si>
  <si>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</si>
  <si>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</si>
  <si>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</si>
  <si>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</si>
  <si>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</si>
  <si>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</si>
  <si>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</si>
  <si>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</si>
  <si>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</si>
  <si>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</si>
  <si>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</si>
  <si>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</si>
  <si>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</si>
  <si>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</si>
  <si>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</si>
  <si>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</si>
  <si>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</si>
  <si>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</si>
  <si>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</si>
  <si>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</si>
  <si>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</si>
  <si>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</si>
  <si>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</si>
  <si>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</si>
  <si>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</si>
  <si>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</si>
  <si>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</si>
  <si>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</si>
  <si>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</si>
  <si>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</si>
  <si>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</si>
  <si>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</si>
  <si>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</si>
  <si>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</si>
  <si>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</si>
  <si>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</si>
  <si>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</si>
  <si>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</si>
  <si>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</si>
  <si>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</si>
  <si>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</si>
  <si>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</si>
  <si>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</si>
  <si>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</si>
  <si>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</si>
  <si>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24.09.2020</t>
  </si>
  <si>
    <t>24.09.2020</t>
  </si>
  <si>
    <t>23.09.2020</t>
  </si>
  <si>
    <t>22.09.2020</t>
  </si>
  <si>
    <t>21.09.2020</t>
  </si>
  <si>
    <t>20.09.2020</t>
  </si>
  <si>
    <t>19.09.2020</t>
  </si>
  <si>
    <t>18.09.2020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</si>
</sst>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918.705298</v>
      </c>
      <c r="D9" s="17">
        <v>250</v>
      </c>
      <c r="E9" s="17">
        <f>'ПСГ Угерське'!C7</f>
        <v>668.705298</v>
      </c>
      <c r="F9" s="17">
        <f>'ПСГ Угерське'!D7</f>
        <v>8.23539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16388.145067604</v>
      </c>
      <c r="D10" s="18">
        <v>3700</v>
      </c>
      <c r="E10" s="18">
        <f>'ПСГ Б-Волицько Угерське'!C7</f>
        <v>12688.145067604</v>
      </c>
      <c r="F10" s="18">
        <f>'ПСГ Б-Волицько Угерське'!D7</f>
        <v>45.974697</v>
      </c>
      <c r="G10" s="18">
        <f>'ПСГ Б-Волицько Угерське'!E7</f>
        <v>0.000426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2769.022328</v>
      </c>
      <c r="D11" s="18">
        <v>622</v>
      </c>
      <c r="E11" s="18">
        <f>'ПСГ Дашавське'!C7</f>
        <v>2147.022328</v>
      </c>
      <c r="F11" s="18">
        <f>'ПСГ Дашавське'!D7</f>
        <v>0</v>
      </c>
      <c r="G11" s="18">
        <f>'ПСГ Дашавське'!E7</f>
        <v>0.000662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1286.608864</v>
      </c>
      <c r="D12" s="18"/>
      <c r="E12" s="18">
        <f>'ПСГ Опарське'!C7</f>
        <v>1286.608864</v>
      </c>
      <c r="F12" s="18">
        <f>'ПСГ Опарське'!D7</f>
        <v>7.328249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2297.373665</v>
      </c>
      <c r="D13" s="18"/>
      <c r="E13" s="18">
        <f>'ПСГ Богородчанське'!C7</f>
        <v>2297.373665</v>
      </c>
      <c r="F13" s="18">
        <f>'ПСГ Богородчанське'!D7</f>
        <v>0</v>
      </c>
      <c r="G13" s="18">
        <f>'ПСГ Богородчанське'!E7</f>
        <v>9.2E-05</v>
      </c>
      <c r="H13" s="18">
        <v>2300</v>
      </c>
      <c r="I13" s="41" t="str">
        <f>IF(H13-C13&lt;3,"ПСГ закачано в повному обсязі"," ")</f>
        <v>ПСГ закачано в повному обсязі</v>
      </c>
    </row>
    <row r="14" spans="2:9" ht="15">
      <c r="B14" s="30" t="s">
        <v>28</v>
      </c>
      <c r="C14" s="17">
        <f t="shared" si="0"/>
        <v>96.047543</v>
      </c>
      <c r="D14" s="18">
        <v>90</v>
      </c>
      <c r="E14" s="18">
        <f>'ПСГ Олишівське'!C7</f>
        <v>6.047543</v>
      </c>
      <c r="F14" s="18">
        <f>'ПСГ Олишівське'!D7</f>
        <v>0</v>
      </c>
      <c r="G14" s="18">
        <f>'ПСГ Олишівське'!E7</f>
        <v>8.3E-05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1402.474627</v>
      </c>
      <c r="D15" s="18"/>
      <c r="E15" s="18">
        <f>'ПСГ Мрин'!C7</f>
        <v>1402.474627</v>
      </c>
      <c r="F15" s="18">
        <f>'ПСГ Мрин'!D7</f>
        <v>5.479688</v>
      </c>
      <c r="G15" s="18">
        <f>'ПСГ Мрин'!E7</f>
        <v>0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833.585958</v>
      </c>
      <c r="D16" s="18"/>
      <c r="E16" s="18">
        <f>'ПСГ Солохівське'!C7</f>
        <v>833.585958</v>
      </c>
      <c r="F16" s="18">
        <f>'ПСГ Солохівське'!D7</f>
        <v>6.928618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654.762644</v>
      </c>
      <c r="D17" s="18"/>
      <c r="E17" s="18">
        <f>'ПСГ Пролетарське'!C7</f>
        <v>654.762644</v>
      </c>
      <c r="F17" s="18">
        <f>'ПСГ Пролетарське'!D7</f>
        <v>3.423025</v>
      </c>
      <c r="G17" s="18">
        <f>'ПСГ Пролетарське'!E7</f>
        <v>0.00024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695.080642</v>
      </c>
      <c r="D18" s="18"/>
      <c r="E18" s="18">
        <f>'ПСГ Кегичівське'!C7</f>
        <v>695.080642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80.744558</v>
      </c>
      <c r="D19" s="18"/>
      <c r="E19" s="18">
        <f>'ПСГ Краснопопівське'!C7</f>
        <v>80.744558</v>
      </c>
      <c r="F19" s="18">
        <f>'ПСГ Краснопопівське'!D7</f>
        <v>0</v>
      </c>
      <c r="G19" s="18">
        <f>'ПСГ Краснопопівське'!E7</f>
        <v>0.000196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0.000196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27598.414878604</v>
      </c>
      <c r="D21" s="44">
        <f>SUM(D9:D20)</f>
        <v>4662</v>
      </c>
      <c r="E21" s="45">
        <f>SUM(E9:E20)</f>
        <v>22936.414878604</v>
      </c>
      <c r="F21" s="45">
        <f>SUM(F9:F19)</f>
        <v>77.36966699999999</v>
      </c>
      <c r="G21" s="45">
        <f>SUM(G9:G19)</f>
        <v>0.001705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2574.245121396001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654.762644</v>
      </c>
      <c r="D7" s="22">
        <v>3.423025</v>
      </c>
      <c r="E7" s="22">
        <v>0.00024</v>
      </c>
      <c r="F7" s="18">
        <v>1000</v>
      </c>
      <c r="G7" s="23">
        <f>IF(F7-C7&gt;5,F7-C7,0)</f>
        <v>345.237356</v>
      </c>
    </row>
    <row r="8" spans="2:7" ht="15">
      <c r="B8" s="32" t="s">
        <v>51</v>
      </c>
      <c r="C8" s="18">
        <v>651.339859</v>
      </c>
      <c r="D8" s="18">
        <v>3.413426</v>
      </c>
      <c r="E8" s="18">
        <v>0</v>
      </c>
      <c r="F8" s="18">
        <v>1000</v>
      </c>
      <c r="G8" s="23">
        <f aca="true" t="shared" si="0" ref="G8:G13">IF(F8-C8&gt;5,F8-C8,0)</f>
        <v>348.66014099999995</v>
      </c>
    </row>
    <row r="9" spans="2:7" ht="15">
      <c r="B9" s="33" t="s">
        <v>52</v>
      </c>
      <c r="C9" s="18">
        <v>647.926433</v>
      </c>
      <c r="D9" s="18">
        <v>3.36491</v>
      </c>
      <c r="E9" s="18">
        <v>0</v>
      </c>
      <c r="F9" s="18">
        <v>1000</v>
      </c>
      <c r="G9" s="23">
        <f t="shared" si="0"/>
        <v>352.073567</v>
      </c>
    </row>
    <row r="10" spans="2:7" ht="15">
      <c r="B10" s="33" t="s">
        <v>53</v>
      </c>
      <c r="C10" s="18">
        <v>644.561523</v>
      </c>
      <c r="D10" s="18">
        <v>3.339379</v>
      </c>
      <c r="E10" s="18">
        <v>0</v>
      </c>
      <c r="F10" s="18">
        <v>1000</v>
      </c>
      <c r="G10" s="23">
        <f t="shared" si="0"/>
        <v>355.43847700000003</v>
      </c>
    </row>
    <row r="11" spans="2:7" ht="15">
      <c r="B11" s="33" t="s">
        <v>54</v>
      </c>
      <c r="C11" s="18">
        <v>641.222144</v>
      </c>
      <c r="D11" s="18">
        <v>3.381329</v>
      </c>
      <c r="E11" s="18">
        <v>0</v>
      </c>
      <c r="F11" s="18">
        <v>1000</v>
      </c>
      <c r="G11" s="23">
        <f t="shared" si="0"/>
        <v>358.77785600000004</v>
      </c>
    </row>
    <row r="12" spans="2:7" ht="15">
      <c r="B12" s="33" t="s">
        <v>55</v>
      </c>
      <c r="C12" s="18">
        <v>637.840815</v>
      </c>
      <c r="D12" s="18">
        <v>3.387932</v>
      </c>
      <c r="E12" s="18">
        <v>0</v>
      </c>
      <c r="F12" s="18">
        <v>1000</v>
      </c>
      <c r="G12" s="23">
        <f t="shared" si="0"/>
        <v>362.159185</v>
      </c>
    </row>
    <row r="13" spans="2:7" ht="15.75" thickBot="1">
      <c r="B13" s="34" t="s">
        <v>56</v>
      </c>
      <c r="C13" s="9">
        <v>634.452883</v>
      </c>
      <c r="D13" s="9">
        <v>3.296811</v>
      </c>
      <c r="E13" s="9">
        <v>0</v>
      </c>
      <c r="F13" s="18">
        <v>1000</v>
      </c>
      <c r="G13" s="23">
        <f t="shared" si="0"/>
        <v>365.54711699999996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695.080642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695.080648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695.080654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695.08066</v>
      </c>
      <c r="D10" s="18">
        <v>0</v>
      </c>
      <c r="E10" s="18">
        <v>0.000152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695.080812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695.080818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695.080824</v>
      </c>
      <c r="D13" s="9">
        <v>0</v>
      </c>
      <c r="E13" s="9">
        <v>4.5E-05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80.744558</v>
      </c>
      <c r="D7" s="22">
        <v>0</v>
      </c>
      <c r="E7" s="22">
        <v>0.000196</v>
      </c>
      <c r="F7" s="18">
        <v>420</v>
      </c>
      <c r="G7" s="23">
        <f>IF(ROUND(C7,2)=80.75,0,F7-C7)</f>
        <v>339.255442</v>
      </c>
    </row>
    <row r="8" spans="2:8" ht="15">
      <c r="B8" s="32" t="s">
        <v>51</v>
      </c>
      <c r="C8" s="18">
        <v>80.744754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339.255246</v>
      </c>
      <c r="H8" s="11"/>
    </row>
    <row r="9" spans="2:8" ht="15">
      <c r="B9" s="33" t="s">
        <v>52</v>
      </c>
      <c r="C9" s="18">
        <v>80.74495</v>
      </c>
      <c r="D9" s="18">
        <v>0</v>
      </c>
      <c r="E9" s="18">
        <v>0.000196</v>
      </c>
      <c r="F9" s="18">
        <v>420</v>
      </c>
      <c r="G9" s="23">
        <f t="shared" si="0"/>
        <v>339.25505</v>
      </c>
      <c r="H9" s="11"/>
    </row>
    <row r="10" spans="2:8" ht="15">
      <c r="B10" s="33" t="s">
        <v>53</v>
      </c>
      <c r="C10" s="18">
        <v>80.745146</v>
      </c>
      <c r="D10" s="18">
        <v>0</v>
      </c>
      <c r="E10" s="18">
        <v>0.000211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80.745357</v>
      </c>
      <c r="D11" s="18">
        <v>0</v>
      </c>
      <c r="E11" s="18">
        <v>0.000196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80.745553</v>
      </c>
      <c r="D12" s="18">
        <v>0</v>
      </c>
      <c r="E12" s="18">
        <v>0.000196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80.745749</v>
      </c>
      <c r="D13" s="9">
        <v>0</v>
      </c>
      <c r="E13" s="9">
        <v>0.000196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80.744558</v>
      </c>
      <c r="D7" s="22">
        <v>0</v>
      </c>
      <c r="E7" s="22">
        <v>0.000196</v>
      </c>
      <c r="F7" s="18">
        <v>400</v>
      </c>
      <c r="G7" s="23">
        <f>F7-C7</f>
        <v>319.255442</v>
      </c>
    </row>
    <row r="8" spans="2:7" ht="15">
      <c r="B8" s="6" t="s">
        <v>51</v>
      </c>
      <c r="C8" s="18">
        <v>80.744754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319.255246</v>
      </c>
    </row>
    <row r="9" spans="2:7" ht="15">
      <c r="B9" s="7" t="s">
        <v>52</v>
      </c>
      <c r="C9" s="18">
        <v>80.74495</v>
      </c>
      <c r="D9" s="18">
        <v>0</v>
      </c>
      <c r="E9" s="18">
        <v>0.000196</v>
      </c>
      <c r="F9" s="18">
        <v>400</v>
      </c>
      <c r="G9" s="23">
        <f t="shared" si="0"/>
        <v>319.25505</v>
      </c>
    </row>
    <row r="10" spans="2:7" ht="15">
      <c r="B10" s="7" t="s">
        <v>53</v>
      </c>
      <c r="C10" s="18">
        <v>80.745146</v>
      </c>
      <c r="D10" s="18">
        <v>0</v>
      </c>
      <c r="E10" s="18">
        <v>0.000211</v>
      </c>
      <c r="F10" s="18">
        <v>400</v>
      </c>
      <c r="G10" s="23">
        <f t="shared" si="0"/>
        <v>319.254854</v>
      </c>
    </row>
    <row r="11" spans="2:7" ht="15">
      <c r="B11" s="7" t="s">
        <v>54</v>
      </c>
      <c r="C11" s="18">
        <v>80.745357</v>
      </c>
      <c r="D11" s="18">
        <v>0</v>
      </c>
      <c r="E11" s="18">
        <v>0.000196</v>
      </c>
      <c r="F11" s="18">
        <v>400</v>
      </c>
      <c r="G11" s="23">
        <f t="shared" si="0"/>
        <v>319.254643</v>
      </c>
    </row>
    <row r="12" spans="2:7" ht="15">
      <c r="B12" s="7" t="s">
        <v>55</v>
      </c>
      <c r="C12" s="18">
        <v>80.745553</v>
      </c>
      <c r="D12" s="18">
        <v>0</v>
      </c>
      <c r="E12" s="18">
        <v>0.000196</v>
      </c>
      <c r="F12" s="18">
        <v>400</v>
      </c>
      <c r="G12" s="23">
        <f t="shared" si="0"/>
        <v>319.254447</v>
      </c>
    </row>
    <row r="13" spans="2:7" ht="15.75" thickBot="1">
      <c r="B13" s="8" t="s">
        <v>56</v>
      </c>
      <c r="C13" s="9">
        <v>80.745749</v>
      </c>
      <c r="D13" s="9">
        <v>0</v>
      </c>
      <c r="E13" s="9">
        <v>0.000196</v>
      </c>
      <c r="F13" s="18">
        <v>400</v>
      </c>
      <c r="G13" s="23">
        <f t="shared" si="0"/>
        <v>319.254251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668.705298</v>
      </c>
      <c r="D7" s="22">
        <v>8.23539</v>
      </c>
      <c r="E7" s="22">
        <v>0</v>
      </c>
      <c r="F7" s="17">
        <v>1900</v>
      </c>
      <c r="G7" s="23">
        <f>IF(F7-C7&gt;5,F7-C7,0)</f>
        <v>1231.2947020000001</v>
      </c>
    </row>
    <row r="8" spans="2:7" ht="15">
      <c r="B8" s="32" t="s">
        <v>51</v>
      </c>
      <c r="C8" s="18">
        <v>660.469908</v>
      </c>
      <c r="D8" s="18">
        <v>8.268111</v>
      </c>
      <c r="E8" s="18">
        <v>0</v>
      </c>
      <c r="F8" s="17">
        <v>1900</v>
      </c>
      <c r="G8" s="23">
        <f aca="true" t="shared" si="0" ref="G8:G13">IF(F8-C8&gt;5,F8-C8,0)</f>
        <v>1239.530092</v>
      </c>
    </row>
    <row r="9" spans="2:7" ht="15">
      <c r="B9" s="33" t="s">
        <v>52</v>
      </c>
      <c r="C9" s="18">
        <v>652.201797</v>
      </c>
      <c r="D9" s="18">
        <v>8.306229</v>
      </c>
      <c r="E9" s="18">
        <v>0</v>
      </c>
      <c r="F9" s="17">
        <v>1900</v>
      </c>
      <c r="G9" s="23">
        <f t="shared" si="0"/>
        <v>1247.7982029999998</v>
      </c>
    </row>
    <row r="10" spans="2:7" ht="15">
      <c r="B10" s="33" t="s">
        <v>53</v>
      </c>
      <c r="C10" s="18">
        <v>643.895568</v>
      </c>
      <c r="D10" s="18">
        <v>9.142773</v>
      </c>
      <c r="E10" s="18">
        <v>0</v>
      </c>
      <c r="F10" s="17">
        <v>1900</v>
      </c>
      <c r="G10" s="23">
        <f t="shared" si="0"/>
        <v>1256.104432</v>
      </c>
    </row>
    <row r="11" spans="2:7" ht="15">
      <c r="B11" s="33" t="s">
        <v>54</v>
      </c>
      <c r="C11" s="18">
        <v>634.752795</v>
      </c>
      <c r="D11" s="18">
        <v>8.048326</v>
      </c>
      <c r="E11" s="18">
        <v>0</v>
      </c>
      <c r="F11" s="17">
        <v>1900</v>
      </c>
      <c r="G11" s="23">
        <f t="shared" si="0"/>
        <v>1265.2472050000001</v>
      </c>
    </row>
    <row r="12" spans="2:7" ht="15">
      <c r="B12" s="33" t="s">
        <v>55</v>
      </c>
      <c r="C12" s="18">
        <v>626.704469</v>
      </c>
      <c r="D12" s="18">
        <v>9.669823</v>
      </c>
      <c r="E12" s="18">
        <v>0</v>
      </c>
      <c r="F12" s="17">
        <v>1900</v>
      </c>
      <c r="G12" s="23">
        <f t="shared" si="0"/>
        <v>1273.295531</v>
      </c>
    </row>
    <row r="13" spans="2:7" ht="15.75" thickBot="1">
      <c r="B13" s="34" t="s">
        <v>56</v>
      </c>
      <c r="C13" s="9">
        <v>617.034646</v>
      </c>
      <c r="D13" s="9">
        <v>11.321794</v>
      </c>
      <c r="E13" s="9">
        <v>0</v>
      </c>
      <c r="F13" s="17">
        <v>1900</v>
      </c>
      <c r="G13" s="23">
        <f t="shared" si="0"/>
        <v>1282.965354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12688.145067604</v>
      </c>
      <c r="D7" s="22">
        <v>45.974697</v>
      </c>
      <c r="E7" s="22">
        <v>0.000426</v>
      </c>
      <c r="F7" s="26">
        <f>'[1]Всі_ПСГ'!$F$8</f>
        <v>17050</v>
      </c>
      <c r="G7" s="23">
        <f>IF(F7-C7&gt;5,F7-C7,0)</f>
        <v>4361.854932396</v>
      </c>
    </row>
    <row r="8" spans="2:8" ht="15">
      <c r="B8" s="32" t="s">
        <v>51</v>
      </c>
      <c r="C8" s="18">
        <v>12642.170796604</v>
      </c>
      <c r="D8" s="18">
        <v>45.184576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4407.829203396001</v>
      </c>
      <c r="H8" s="11"/>
    </row>
    <row r="9" spans="2:8" ht="15">
      <c r="B9" s="33" t="s">
        <v>52</v>
      </c>
      <c r="C9" s="18">
        <v>12596.986646604</v>
      </c>
      <c r="D9" s="18">
        <v>44.722676</v>
      </c>
      <c r="E9" s="18">
        <v>0.000426</v>
      </c>
      <c r="F9" s="26">
        <f>'[1]Всі_ПСГ'!$F$8</f>
        <v>17050</v>
      </c>
      <c r="G9" s="23">
        <f t="shared" si="0"/>
        <v>4453.013353396</v>
      </c>
      <c r="H9" s="11"/>
    </row>
    <row r="10" spans="2:8" ht="15">
      <c r="B10" s="33" t="s">
        <v>53</v>
      </c>
      <c r="C10" s="18">
        <v>12552.264396604</v>
      </c>
      <c r="D10" s="18">
        <v>47.115956</v>
      </c>
      <c r="E10" s="18">
        <v>0.000426</v>
      </c>
      <c r="F10" s="26">
        <f>'[1]Всі_ПСГ'!$F$8</f>
        <v>17050</v>
      </c>
      <c r="G10" s="23">
        <f t="shared" si="0"/>
        <v>4497.735603396</v>
      </c>
      <c r="H10" s="11"/>
    </row>
    <row r="11" spans="2:8" ht="15">
      <c r="B11" s="33" t="s">
        <v>54</v>
      </c>
      <c r="C11" s="18">
        <v>12505.148866604</v>
      </c>
      <c r="D11" s="18">
        <v>45.871086</v>
      </c>
      <c r="E11" s="18">
        <v>0.000428</v>
      </c>
      <c r="F11" s="26">
        <f>'[1]Всі_ПСГ'!$F$8</f>
        <v>17050</v>
      </c>
      <c r="G11" s="23">
        <f t="shared" si="0"/>
        <v>4544.851133396</v>
      </c>
      <c r="H11" s="11"/>
    </row>
    <row r="12" spans="2:8" ht="15">
      <c r="B12" s="33" t="s">
        <v>55</v>
      </c>
      <c r="C12" s="18">
        <v>12459.278208604</v>
      </c>
      <c r="D12" s="18">
        <v>48.297042</v>
      </c>
      <c r="E12" s="18">
        <v>0.000426</v>
      </c>
      <c r="F12" s="26">
        <f>'[1]Всі_ПСГ'!$F$8</f>
        <v>17050</v>
      </c>
      <c r="G12" s="23">
        <f t="shared" si="0"/>
        <v>4590.721791395999</v>
      </c>
      <c r="H12" s="11"/>
    </row>
    <row r="13" spans="2:8" ht="15.75" thickBot="1">
      <c r="B13" s="34" t="s">
        <v>56</v>
      </c>
      <c r="C13" s="9">
        <v>12410.981592604</v>
      </c>
      <c r="D13" s="9">
        <v>45.15444</v>
      </c>
      <c r="E13" s="9">
        <v>0.000426</v>
      </c>
      <c r="F13" s="26">
        <f>'[1]Всі_ПСГ'!$F$8</f>
        <v>17050</v>
      </c>
      <c r="G13" s="23">
        <f t="shared" si="0"/>
        <v>4639.018407396001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2147.022328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2147.02299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2147.023652</v>
      </c>
      <c r="D9" s="18">
        <v>0</v>
      </c>
      <c r="E9" s="18">
        <v>0.01912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2147.042772</v>
      </c>
      <c r="D10" s="18">
        <v>0</v>
      </c>
      <c r="E10" s="18">
        <v>0.01308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2147.055852</v>
      </c>
      <c r="D11" s="18">
        <v>0</v>
      </c>
      <c r="E11" s="18">
        <v>0.011214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2147.067066</v>
      </c>
      <c r="D12" s="18">
        <v>0</v>
      </c>
      <c r="E12" s="18">
        <v>0.012377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2147.079443</v>
      </c>
      <c r="D13" s="9">
        <v>0</v>
      </c>
      <c r="E13" s="9">
        <v>0.011299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1286.608864</v>
      </c>
      <c r="D7" s="22">
        <v>7.328249</v>
      </c>
      <c r="E7" s="22">
        <v>0</v>
      </c>
      <c r="F7" s="18">
        <v>1920</v>
      </c>
      <c r="G7" s="23">
        <f>IF(F7-C7&gt;5,F7-C7,0)</f>
        <v>633.391136</v>
      </c>
    </row>
    <row r="8" spans="2:7" ht="15">
      <c r="B8" s="32" t="s">
        <v>51</v>
      </c>
      <c r="C8" s="18">
        <v>1279.280615</v>
      </c>
      <c r="D8" s="18">
        <v>7.372731</v>
      </c>
      <c r="E8" s="18">
        <v>0</v>
      </c>
      <c r="F8" s="18">
        <v>1920</v>
      </c>
      <c r="G8" s="23">
        <f aca="true" t="shared" si="0" ref="G8:G13">IF(F8-C8&gt;5,F8-C8,0)</f>
        <v>640.7193850000001</v>
      </c>
    </row>
    <row r="9" spans="2:7" ht="15">
      <c r="B9" s="33" t="s">
        <v>52</v>
      </c>
      <c r="C9" s="18">
        <v>1271.907884</v>
      </c>
      <c r="D9" s="18">
        <v>7.430669</v>
      </c>
      <c r="E9" s="18">
        <v>0</v>
      </c>
      <c r="F9" s="18">
        <v>1920</v>
      </c>
      <c r="G9" s="23">
        <f t="shared" si="0"/>
        <v>648.092116</v>
      </c>
    </row>
    <row r="10" spans="2:7" ht="15">
      <c r="B10" s="33" t="s">
        <v>53</v>
      </c>
      <c r="C10" s="18">
        <v>1264.477215</v>
      </c>
      <c r="D10" s="18">
        <v>7.135317</v>
      </c>
      <c r="E10" s="18">
        <v>0</v>
      </c>
      <c r="F10" s="18">
        <v>1920</v>
      </c>
      <c r="G10" s="23">
        <f t="shared" si="0"/>
        <v>655.5227850000001</v>
      </c>
    </row>
    <row r="11" spans="2:7" ht="15">
      <c r="B11" s="33" t="s">
        <v>54</v>
      </c>
      <c r="C11" s="18">
        <v>1257.341898</v>
      </c>
      <c r="D11" s="18">
        <v>6.037582</v>
      </c>
      <c r="E11" s="18">
        <v>0</v>
      </c>
      <c r="F11" s="18">
        <v>1920</v>
      </c>
      <c r="G11" s="23">
        <f t="shared" si="0"/>
        <v>662.6581020000001</v>
      </c>
    </row>
    <row r="12" spans="2:7" ht="15">
      <c r="B12" s="33" t="s">
        <v>55</v>
      </c>
      <c r="C12" s="18">
        <v>1251.304317</v>
      </c>
      <c r="D12" s="18">
        <v>6.014114</v>
      </c>
      <c r="E12" s="18">
        <v>0</v>
      </c>
      <c r="F12" s="18">
        <v>1920</v>
      </c>
      <c r="G12" s="23">
        <f t="shared" si="0"/>
        <v>668.6956829999999</v>
      </c>
    </row>
    <row r="13" spans="2:7" ht="15.75" thickBot="1">
      <c r="B13" s="34" t="s">
        <v>56</v>
      </c>
      <c r="C13" s="9">
        <v>1245.290202</v>
      </c>
      <c r="D13" s="9">
        <v>5.431831</v>
      </c>
      <c r="E13" s="9">
        <v>0</v>
      </c>
      <c r="F13" s="18">
        <v>1920</v>
      </c>
      <c r="G13" s="23">
        <f t="shared" si="0"/>
        <v>674.7097980000001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2297.373665</v>
      </c>
      <c r="D7" s="22">
        <v>0</v>
      </c>
      <c r="E7" s="22">
        <v>9.2E-05</v>
      </c>
      <c r="F7" s="18">
        <v>2300</v>
      </c>
      <c r="G7" s="23">
        <f aca="true" t="shared" si="0" ref="G7:G13">IF(F7-C7&gt;3,F7-C7,0)</f>
        <v>0</v>
      </c>
    </row>
    <row r="8" spans="2:7" ht="15">
      <c r="B8" s="32" t="s">
        <v>51</v>
      </c>
      <c r="C8" s="18">
        <v>2297.373757</v>
      </c>
      <c r="D8" s="18">
        <v>0</v>
      </c>
      <c r="E8" s="18">
        <v>0.008586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2297.382343</v>
      </c>
      <c r="D9" s="18">
        <v>0</v>
      </c>
      <c r="E9" s="18">
        <v>0.001899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2297.384242</v>
      </c>
      <c r="D10" s="18">
        <v>0</v>
      </c>
      <c r="E10" s="18">
        <v>0.076733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2297.460975</v>
      </c>
      <c r="D11" s="18">
        <v>0</v>
      </c>
      <c r="E11" s="18">
        <v>0.000197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2297.461172</v>
      </c>
      <c r="D12" s="18">
        <v>0</v>
      </c>
      <c r="E12" s="18">
        <v>0.000199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2297.461371</v>
      </c>
      <c r="D13" s="9">
        <v>0</v>
      </c>
      <c r="E13" s="9">
        <v>0.006281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6.047543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6.047626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6.047709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6.047792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6.047875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6.047958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6.048041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1402.474627</v>
      </c>
      <c r="D7" s="22">
        <v>5.479688</v>
      </c>
      <c r="E7" s="22">
        <v>0</v>
      </c>
      <c r="F7" s="18">
        <v>1500</v>
      </c>
      <c r="G7" s="23">
        <f>IF(F7-C7&gt;5,F7-C7,0)</f>
        <v>97.52537299999995</v>
      </c>
      <c r="H7" s="36"/>
    </row>
    <row r="8" spans="2:8" ht="15">
      <c r="B8" s="32" t="s">
        <v>51</v>
      </c>
      <c r="C8" s="18">
        <v>1396.994939</v>
      </c>
      <c r="D8" s="18">
        <v>5.648437</v>
      </c>
      <c r="E8" s="18">
        <v>0</v>
      </c>
      <c r="F8" s="18">
        <v>1500</v>
      </c>
      <c r="G8" s="23">
        <f aca="true" t="shared" si="0" ref="G8:G13">IF(F8-C8&gt;5,F8-C8,0)</f>
        <v>103.00506100000007</v>
      </c>
      <c r="H8" s="36"/>
    </row>
    <row r="9" spans="2:8" ht="15">
      <c r="B9" s="33" t="s">
        <v>52</v>
      </c>
      <c r="C9" s="18">
        <v>1391.346502</v>
      </c>
      <c r="D9" s="18">
        <v>5.778947</v>
      </c>
      <c r="E9" s="18">
        <v>0</v>
      </c>
      <c r="F9" s="18">
        <v>1500</v>
      </c>
      <c r="G9" s="23">
        <f t="shared" si="0"/>
        <v>108.6534979999999</v>
      </c>
      <c r="H9" s="36"/>
    </row>
    <row r="10" spans="2:8" ht="15">
      <c r="B10" s="33" t="s">
        <v>53</v>
      </c>
      <c r="C10" s="18">
        <v>1385.567555</v>
      </c>
      <c r="D10" s="18">
        <v>5.807134</v>
      </c>
      <c r="E10" s="18">
        <v>0</v>
      </c>
      <c r="F10" s="18">
        <v>1500</v>
      </c>
      <c r="G10" s="23">
        <f t="shared" si="0"/>
        <v>114.43244499999992</v>
      </c>
      <c r="H10" s="36"/>
    </row>
    <row r="11" spans="2:8" ht="15">
      <c r="B11" s="33" t="s">
        <v>54</v>
      </c>
      <c r="C11" s="18">
        <v>1379.760421</v>
      </c>
      <c r="D11" s="18">
        <v>5.845242</v>
      </c>
      <c r="E11" s="18">
        <v>0</v>
      </c>
      <c r="F11" s="18">
        <v>1500</v>
      </c>
      <c r="G11" s="23">
        <f t="shared" si="0"/>
        <v>120.23957900000005</v>
      </c>
      <c r="H11" s="36"/>
    </row>
    <row r="12" spans="2:7" ht="15">
      <c r="B12" s="33" t="s">
        <v>55</v>
      </c>
      <c r="C12" s="18">
        <v>1373.915179</v>
      </c>
      <c r="D12" s="18">
        <v>5.844366</v>
      </c>
      <c r="E12" s="18">
        <v>0</v>
      </c>
      <c r="F12" s="18">
        <v>1500</v>
      </c>
      <c r="G12" s="23">
        <f t="shared" si="0"/>
        <v>126.08482099999992</v>
      </c>
    </row>
    <row r="13" spans="2:7" ht="15.75" thickBot="1">
      <c r="B13" s="34" t="s">
        <v>56</v>
      </c>
      <c r="C13" s="9">
        <v>1368.070813</v>
      </c>
      <c r="D13" s="9">
        <v>6.07488</v>
      </c>
      <c r="E13" s="9">
        <v>0</v>
      </c>
      <c r="F13" s="18">
        <v>1500</v>
      </c>
      <c r="G13" s="23">
        <f t="shared" si="0"/>
        <v>131.92918699999996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833.585958</v>
      </c>
      <c r="D7" s="22">
        <v>6.928618</v>
      </c>
      <c r="E7" s="22">
        <v>0</v>
      </c>
      <c r="F7" s="18">
        <v>1300</v>
      </c>
      <c r="G7" s="23">
        <f>IF(F7-C7&gt;5,F7-C7,0)</f>
        <v>466.414042</v>
      </c>
    </row>
    <row r="8" spans="2:7" ht="15">
      <c r="B8" s="32" t="s">
        <v>51</v>
      </c>
      <c r="C8" s="18">
        <v>826.65734</v>
      </c>
      <c r="D8" s="18">
        <v>6.877973</v>
      </c>
      <c r="E8" s="18">
        <v>0</v>
      </c>
      <c r="F8" s="18">
        <v>1300</v>
      </c>
      <c r="G8" s="23">
        <f aca="true" t="shared" si="0" ref="G8:G13">IF(F8-C8&gt;5,F8-C8,0)</f>
        <v>473.34266</v>
      </c>
    </row>
    <row r="9" spans="2:7" ht="15">
      <c r="B9" s="33" t="s">
        <v>52</v>
      </c>
      <c r="C9" s="18">
        <v>819.779367</v>
      </c>
      <c r="D9" s="18">
        <v>6.869302</v>
      </c>
      <c r="E9" s="18">
        <v>0</v>
      </c>
      <c r="F9" s="18">
        <v>1300</v>
      </c>
      <c r="G9" s="23">
        <f t="shared" si="0"/>
        <v>480.220633</v>
      </c>
    </row>
    <row r="10" spans="2:7" ht="15">
      <c r="B10" s="33" t="s">
        <v>53</v>
      </c>
      <c r="C10" s="18">
        <v>812.910065</v>
      </c>
      <c r="D10" s="18">
        <v>6.847546</v>
      </c>
      <c r="E10" s="18">
        <v>0</v>
      </c>
      <c r="F10" s="18">
        <v>1300</v>
      </c>
      <c r="G10" s="23">
        <f t="shared" si="0"/>
        <v>487.08993499999997</v>
      </c>
    </row>
    <row r="11" spans="2:7" ht="15">
      <c r="B11" s="33" t="s">
        <v>54</v>
      </c>
      <c r="C11" s="18">
        <v>806.062519</v>
      </c>
      <c r="D11" s="18">
        <v>6.835392</v>
      </c>
      <c r="E11" s="18">
        <v>0</v>
      </c>
      <c r="F11" s="18">
        <v>1300</v>
      </c>
      <c r="G11" s="23">
        <f t="shared" si="0"/>
        <v>493.93748100000005</v>
      </c>
    </row>
    <row r="12" spans="2:7" ht="15">
      <c r="B12" s="33" t="s">
        <v>55</v>
      </c>
      <c r="C12" s="18">
        <v>799.227127</v>
      </c>
      <c r="D12" s="18">
        <v>6.83866</v>
      </c>
      <c r="E12" s="18">
        <v>0</v>
      </c>
      <c r="F12" s="18">
        <v>1300</v>
      </c>
      <c r="G12" s="23">
        <f t="shared" si="0"/>
        <v>500.772873</v>
      </c>
    </row>
    <row r="13" spans="2:7" ht="15.75" thickBot="1">
      <c r="B13" s="34" t="s">
        <v>56</v>
      </c>
      <c r="C13" s="9">
        <v>792.388467</v>
      </c>
      <c r="D13" s="9">
        <v>6.820962</v>
      </c>
      <c r="E13" s="9">
        <v>0</v>
      </c>
      <c r="F13" s="18">
        <v>1300</v>
      </c>
      <c r="G13" s="23">
        <f t="shared" si="0"/>
        <v>507.611533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2020-11-30T13:30:50Z</dcterms:modified>
  <cp:category/>
  <cp:version/>
  <cp:contentType/>
  <cp:contentStatus/>
</cp:coreProperties>
</file>