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<sst xmlns="http://schemas.openxmlformats.org/spreadsheetml/2006/main" count="211" uniqueCount="54">
  <si>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</si>
  <si>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</si>
  <si>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</si>
  <si>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</si>
  <si>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</si>
  <si>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</si>
  <si>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</si>
  <si>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</si>
  <si>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</si>
  <si>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</si>
  <si>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</si>
  <si>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</si>
  <si>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</si>
  <si>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</si>
  <si>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</si>
  <si>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</si>
  <si>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</si>
  <si>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</si>
  <si>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</si>
  <si>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</si>
  <si>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</si>
  <si>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</si>
  <si>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</si>
  <si>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</si>
  <si>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</si>
  <si>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</si>
  <si>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</si>
  <si>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</si>
  <si>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</si>
  <si>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</si>
  <si>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</si>
  <si>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</si>
  <si>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</si>
  <si>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</si>
  <si>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</si>
  <si>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</si>
  <si>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</si>
  <si>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</si>
  <si>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</si>
  <si>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</si>
  <si>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</si>
  <si>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</si>
  <si>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</si>
  <si>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</si>
  <si>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</si>
  <si>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</si>
  <si>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21.10.2020</t>
  </si>
  <si>
    <t>21.10.2020</t>
  </si>
  <si>
    <t>20.10.2020</t>
  </si>
  <si>
    <t>19.10.2020</t>
  </si>
  <si>
    <t>18.10.2020</t>
  </si>
  <si>
    <t>17.10.2020</t>
  </si>
  <si>
    <t>16.10.2020</t>
  </si>
  <si>
    <t>15.10.2020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</si>
</sst>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1015.410251</v>
      </c>
      <c r="D9" s="17">
        <v>250</v>
      </c>
      <c r="E9" s="17">
        <f>'UGS Uhersko'!C7</f>
        <v>765.410251</v>
      </c>
      <c r="F9" s="17">
        <f>'UGS Uhersko'!D7</f>
        <v>0</v>
      </c>
      <c r="G9" s="17">
        <f>'UGS Uhersko'!E7</f>
        <v>0.002413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16886.170972604</v>
      </c>
      <c r="D10" s="18">
        <v>3700</v>
      </c>
      <c r="E10" s="18">
        <f>'UGS Bilche-Volitsko Uhersko'!C7</f>
        <v>13186.170972604</v>
      </c>
      <c r="F10" s="18">
        <f>'UGS Bilche-Volitsko Uhersko'!D7</f>
        <v>0</v>
      </c>
      <c r="G10" s="18">
        <f>'UGS Bilche-Volitsko Uhersko'!E7</f>
        <v>0.004568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2769.003955</v>
      </c>
      <c r="D11" s="18">
        <v>622</v>
      </c>
      <c r="E11" s="18">
        <f>'UGS Dashavske'!C7</f>
        <v>2147.003955</v>
      </c>
      <c r="F11" s="18">
        <f>'UGS Dashavske'!D7</f>
        <v>0</v>
      </c>
      <c r="G11" s="18">
        <f>'UGS Dashavske'!E7</f>
        <v>0.00064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1339.621043</v>
      </c>
      <c r="D12" s="18"/>
      <c r="E12" s="18">
        <f>'UGS Oparske'!C7</f>
        <v>1339.621043</v>
      </c>
      <c r="F12" s="18">
        <f>'UGS Oparske'!D7</f>
        <v>0</v>
      </c>
      <c r="G12" s="18">
        <f>'UGS Oparske'!E7</f>
        <v>0.00963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2292.265419</v>
      </c>
      <c r="D13" s="18"/>
      <c r="E13" s="18">
        <f>'UGS Bogordchanske'!C7</f>
        <v>2292.265419</v>
      </c>
      <c r="F13" s="18">
        <f>'UGS Bogordchanske'!D7</f>
        <v>0</v>
      </c>
      <c r="G13" s="18">
        <f>'UGS Bogordchanske'!E7</f>
        <v>5.067712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96.04528</v>
      </c>
      <c r="D14" s="18">
        <v>90</v>
      </c>
      <c r="E14" s="18">
        <f>'UGS Olushivske'!C7</f>
        <v>6.04528</v>
      </c>
      <c r="F14" s="18">
        <f>'UGS Olushivske'!D7</f>
        <v>0</v>
      </c>
      <c r="G14" s="18">
        <f>'UGS Olushivske'!E7</f>
        <v>8.7E-05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1424.812739</v>
      </c>
      <c r="D15" s="18"/>
      <c r="E15" s="18">
        <f>'UGS Mryn'!C7</f>
        <v>1424.812739</v>
      </c>
      <c r="F15" s="18">
        <f>'UGS Mryn'!D7</f>
        <v>0</v>
      </c>
      <c r="G15" s="18">
        <f>'UGS Mryn'!E7</f>
        <v>6.936933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908.507629</v>
      </c>
      <c r="D16" s="18"/>
      <c r="E16" s="18">
        <f>'UGS Solohivske'!C7</f>
        <v>908.507629</v>
      </c>
      <c r="F16" s="18">
        <f>'UGS Solohivske'!D7</f>
        <v>0</v>
      </c>
      <c r="G16" s="18">
        <f>'UGS Solohivske'!E7</f>
        <v>0.000176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744.062484</v>
      </c>
      <c r="D17" s="18"/>
      <c r="E17" s="18">
        <f>'UGS Proletarske'!C7</f>
        <v>744.062484</v>
      </c>
      <c r="F17" s="18">
        <f>'UGS Proletarske'!D7</f>
        <v>0</v>
      </c>
      <c r="G17" s="18">
        <f>'UGS Proletarske'!E7</f>
        <v>0.001212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695.080187</v>
      </c>
      <c r="D18" s="18"/>
      <c r="E18" s="18">
        <f>'UGS Kehychivske'!C7</f>
        <v>695.080187</v>
      </c>
      <c r="F18" s="18">
        <f>'UGS Kehychivske'!D7</f>
        <v>0</v>
      </c>
      <c r="G18" s="18">
        <f>'UGS Kehychivske'!E7</f>
        <v>0.000271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80.733866</v>
      </c>
      <c r="D19" s="18"/>
      <c r="E19" s="18">
        <f>'UGS Krasnopopivske'!C7</f>
        <v>80.733866</v>
      </c>
      <c r="F19" s="18">
        <f>'UGS Krasnopopivske'!D7</f>
        <v>0</v>
      </c>
      <c r="G19" s="18">
        <f>'UGS Krasnopopivske'!E7</f>
        <v>0.000184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0.000184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28427.577509603994</v>
      </c>
      <c r="D21" s="38">
        <f>SUM(D9:D20)</f>
        <v>4662</v>
      </c>
      <c r="E21" s="39">
        <f>SUM(E9:E20)</f>
        <v>23765.577509603994</v>
      </c>
      <c r="F21" s="39">
        <f>SUM(F9:F19)</f>
        <v>0</v>
      </c>
      <c r="G21" s="39">
        <f>SUM(G9:G19)</f>
        <v>12.023826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1745.0824903960056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744.062484</v>
      </c>
      <c r="D7" s="22">
        <v>0</v>
      </c>
      <c r="E7" s="22">
        <v>0.001212</v>
      </c>
      <c r="F7" s="18">
        <v>1000</v>
      </c>
      <c r="G7" s="23">
        <f>IF(F7-C7&gt;5,F7-C7,0)</f>
        <v>255.93751599999996</v>
      </c>
    </row>
    <row r="8" spans="2:7" ht="15">
      <c r="B8" s="28" t="s">
        <v>48</v>
      </c>
      <c r="C8" s="18">
        <v>744.063696</v>
      </c>
      <c r="D8" s="18">
        <v>0.636328</v>
      </c>
      <c r="E8" s="18">
        <v>0</v>
      </c>
      <c r="F8" s="18">
        <v>1000</v>
      </c>
      <c r="G8" s="23">
        <f aca="true" t="shared" si="0" ref="G8:G13">IF(F8-C8&gt;5,F8-C8,0)</f>
        <v>255.93630399999995</v>
      </c>
    </row>
    <row r="9" spans="2:7" ht="15">
      <c r="B9" s="29" t="s">
        <v>49</v>
      </c>
      <c r="C9" s="18">
        <v>743.427368</v>
      </c>
      <c r="D9" s="18">
        <v>4.607123</v>
      </c>
      <c r="E9" s="18">
        <v>0</v>
      </c>
      <c r="F9" s="18">
        <v>1000</v>
      </c>
      <c r="G9" s="23">
        <f t="shared" si="0"/>
        <v>256.572632</v>
      </c>
    </row>
    <row r="10" spans="2:7" ht="15">
      <c r="B10" s="29" t="s">
        <v>50</v>
      </c>
      <c r="C10" s="18">
        <v>738.820245</v>
      </c>
      <c r="D10" s="18">
        <v>4.404053</v>
      </c>
      <c r="E10" s="18">
        <v>0</v>
      </c>
      <c r="F10" s="18">
        <v>1000</v>
      </c>
      <c r="G10" s="23">
        <f t="shared" si="0"/>
        <v>261.179755</v>
      </c>
    </row>
    <row r="11" spans="2:7" ht="15">
      <c r="B11" s="29" t="s">
        <v>51</v>
      </c>
      <c r="C11" s="18">
        <v>734.416192</v>
      </c>
      <c r="D11" s="18">
        <v>4.409114</v>
      </c>
      <c r="E11" s="18">
        <v>0</v>
      </c>
      <c r="F11" s="18">
        <v>1000</v>
      </c>
      <c r="G11" s="23">
        <f t="shared" si="0"/>
        <v>265.583808</v>
      </c>
    </row>
    <row r="12" spans="2:7" ht="15">
      <c r="B12" s="29" t="s">
        <v>52</v>
      </c>
      <c r="C12" s="18">
        <v>730.007078</v>
      </c>
      <c r="D12" s="18">
        <v>4.083762</v>
      </c>
      <c r="E12" s="18">
        <v>0</v>
      </c>
      <c r="F12" s="18">
        <v>1000</v>
      </c>
      <c r="G12" s="23">
        <f t="shared" si="0"/>
        <v>269.992922</v>
      </c>
    </row>
    <row r="13" spans="2:7" ht="15.75" thickBot="1">
      <c r="B13" s="30" t="s">
        <v>53</v>
      </c>
      <c r="C13" s="9">
        <v>725.923316</v>
      </c>
      <c r="D13" s="9">
        <v>3.344269</v>
      </c>
      <c r="E13" s="9">
        <v>3.3E-05</v>
      </c>
      <c r="F13" s="18">
        <v>1000</v>
      </c>
      <c r="G13" s="23">
        <f t="shared" si="0"/>
        <v>274.076684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695.080187</v>
      </c>
      <c r="D7" s="22">
        <v>0</v>
      </c>
      <c r="E7" s="22">
        <v>0.000271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695.080458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695.080464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695.08047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695.080476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695.080482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695.080488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80.733866</v>
      </c>
      <c r="D7" s="22">
        <v>0</v>
      </c>
      <c r="E7" s="22">
        <v>0.000184</v>
      </c>
      <c r="F7" s="18">
        <v>420</v>
      </c>
      <c r="G7" s="23">
        <f>IF(ROUND(C7,2)=80.75,0,F7-C7)</f>
        <v>339.26613399999997</v>
      </c>
    </row>
    <row r="8" spans="2:8" ht="15">
      <c r="B8" s="28" t="s">
        <v>48</v>
      </c>
      <c r="C8" s="18">
        <v>80.73405</v>
      </c>
      <c r="D8" s="18">
        <v>0</v>
      </c>
      <c r="E8" s="18">
        <v>0.000199</v>
      </c>
      <c r="F8" s="18">
        <v>420</v>
      </c>
      <c r="G8" s="23">
        <f aca="true" t="shared" si="0" ref="G8:G13">IF(ROUND(C8,2)=80.75,0,F8-C8)</f>
        <v>339.26595</v>
      </c>
      <c r="H8" s="11"/>
    </row>
    <row r="9" spans="2:8" ht="15">
      <c r="B9" s="29" t="s">
        <v>49</v>
      </c>
      <c r="C9" s="18">
        <v>80.734249</v>
      </c>
      <c r="D9" s="18">
        <v>0</v>
      </c>
      <c r="E9" s="18">
        <v>0.000184</v>
      </c>
      <c r="F9" s="18">
        <v>420</v>
      </c>
      <c r="G9" s="23">
        <f t="shared" si="0"/>
        <v>339.265751</v>
      </c>
      <c r="H9" s="11"/>
    </row>
    <row r="10" spans="2:8" ht="15">
      <c r="B10" s="29" t="s">
        <v>50</v>
      </c>
      <c r="C10" s="18">
        <v>80.734433</v>
      </c>
      <c r="D10" s="18">
        <v>0</v>
      </c>
      <c r="E10" s="18">
        <v>0.000184</v>
      </c>
      <c r="F10" s="18">
        <v>420</v>
      </c>
      <c r="G10" s="23">
        <f t="shared" si="0"/>
        <v>339.26556700000003</v>
      </c>
      <c r="H10" s="11"/>
    </row>
    <row r="11" spans="2:8" ht="15">
      <c r="B11" s="29" t="s">
        <v>51</v>
      </c>
      <c r="C11" s="18">
        <v>80.734617</v>
      </c>
      <c r="D11" s="18">
        <v>0</v>
      </c>
      <c r="E11" s="18">
        <v>0.000184</v>
      </c>
      <c r="F11" s="18">
        <v>420</v>
      </c>
      <c r="G11" s="23">
        <f t="shared" si="0"/>
        <v>339.265383</v>
      </c>
      <c r="H11" s="11"/>
    </row>
    <row r="12" spans="2:8" ht="15">
      <c r="B12" s="29" t="s">
        <v>52</v>
      </c>
      <c r="C12" s="18">
        <v>80.734801</v>
      </c>
      <c r="D12" s="18">
        <v>0</v>
      </c>
      <c r="E12" s="18">
        <v>0.000184</v>
      </c>
      <c r="F12" s="18">
        <v>420</v>
      </c>
      <c r="G12" s="23">
        <f t="shared" si="0"/>
        <v>339.265199</v>
      </c>
      <c r="H12" s="11"/>
    </row>
    <row r="13" spans="2:8" ht="15.75" thickBot="1">
      <c r="B13" s="30" t="s">
        <v>53</v>
      </c>
      <c r="C13" s="9">
        <v>80.734985</v>
      </c>
      <c r="D13" s="9">
        <v>0</v>
      </c>
      <c r="E13" s="9">
        <v>0.000185</v>
      </c>
      <c r="F13" s="18">
        <v>420</v>
      </c>
      <c r="G13" s="23">
        <f t="shared" si="0"/>
        <v>339.265015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80.733866</v>
      </c>
      <c r="D7" s="22">
        <v>0</v>
      </c>
      <c r="E7" s="22">
        <v>0.000184</v>
      </c>
      <c r="F7" s="18">
        <v>400</v>
      </c>
      <c r="G7" s="23">
        <f>F7-C7</f>
        <v>319.26613399999997</v>
      </c>
    </row>
    <row r="8" spans="2:7" ht="15">
      <c r="B8" s="6" t="s">
        <v>48</v>
      </c>
      <c r="C8" s="18">
        <v>80.73405</v>
      </c>
      <c r="D8" s="18">
        <v>0</v>
      </c>
      <c r="E8" s="18">
        <v>0.000199</v>
      </c>
      <c r="F8" s="18">
        <v>400</v>
      </c>
      <c r="G8" s="23">
        <f aca="true" t="shared" si="0" ref="G8:G13">F8-C8</f>
        <v>319.26595</v>
      </c>
    </row>
    <row r="9" spans="2:7" ht="15">
      <c r="B9" s="7" t="s">
        <v>49</v>
      </c>
      <c r="C9" s="18">
        <v>80.734249</v>
      </c>
      <c r="D9" s="18">
        <v>0</v>
      </c>
      <c r="E9" s="18">
        <v>0.000184</v>
      </c>
      <c r="F9" s="18">
        <v>400</v>
      </c>
      <c r="G9" s="23">
        <f t="shared" si="0"/>
        <v>319.265751</v>
      </c>
    </row>
    <row r="10" spans="2:7" ht="15">
      <c r="B10" s="7" t="s">
        <v>50</v>
      </c>
      <c r="C10" s="18">
        <v>80.734433</v>
      </c>
      <c r="D10" s="18">
        <v>0</v>
      </c>
      <c r="E10" s="18">
        <v>0.000184</v>
      </c>
      <c r="F10" s="18">
        <v>400</v>
      </c>
      <c r="G10" s="23">
        <f t="shared" si="0"/>
        <v>319.26556700000003</v>
      </c>
    </row>
    <row r="11" spans="2:7" ht="15">
      <c r="B11" s="7" t="s">
        <v>51</v>
      </c>
      <c r="C11" s="18">
        <v>80.734617</v>
      </c>
      <c r="D11" s="18">
        <v>0</v>
      </c>
      <c r="E11" s="18">
        <v>0.000184</v>
      </c>
      <c r="F11" s="18">
        <v>400</v>
      </c>
      <c r="G11" s="23">
        <f t="shared" si="0"/>
        <v>319.265383</v>
      </c>
    </row>
    <row r="12" spans="2:7" ht="15">
      <c r="B12" s="7" t="s">
        <v>52</v>
      </c>
      <c r="C12" s="18">
        <v>80.734801</v>
      </c>
      <c r="D12" s="18">
        <v>0</v>
      </c>
      <c r="E12" s="18">
        <v>0.000184</v>
      </c>
      <c r="F12" s="18">
        <v>400</v>
      </c>
      <c r="G12" s="23">
        <f t="shared" si="0"/>
        <v>319.265199</v>
      </c>
    </row>
    <row r="13" spans="2:7" ht="15.75" thickBot="1">
      <c r="B13" s="8" t="s">
        <v>53</v>
      </c>
      <c r="C13" s="9">
        <v>80.734985</v>
      </c>
      <c r="D13" s="9">
        <v>0</v>
      </c>
      <c r="E13" s="9">
        <v>0.000185</v>
      </c>
      <c r="F13" s="18">
        <v>400</v>
      </c>
      <c r="G13" s="23">
        <f t="shared" si="0"/>
        <v>319.265015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765.410251</v>
      </c>
      <c r="D7" s="22">
        <v>0</v>
      </c>
      <c r="E7" s="22">
        <v>0.002413</v>
      </c>
      <c r="F7" s="17">
        <v>1900</v>
      </c>
      <c r="G7" s="23">
        <f>IF(F7-C7&gt;5,F7-C7,0)</f>
        <v>1134.589749</v>
      </c>
    </row>
    <row r="8" spans="2:7" ht="15">
      <c r="B8" s="28" t="s">
        <v>48</v>
      </c>
      <c r="C8" s="18">
        <v>765.412664</v>
      </c>
      <c r="D8" s="18">
        <v>0</v>
      </c>
      <c r="E8" s="18">
        <v>0.002335</v>
      </c>
      <c r="F8" s="17">
        <v>1900</v>
      </c>
      <c r="G8" s="23">
        <f aca="true" t="shared" si="0" ref="G8:G13">IF(F8-C8&gt;5,F8-C8,0)</f>
        <v>1134.587336</v>
      </c>
    </row>
    <row r="9" spans="2:7" ht="15">
      <c r="B9" s="29" t="s">
        <v>49</v>
      </c>
      <c r="C9" s="18">
        <v>765.414999</v>
      </c>
      <c r="D9" s="18">
        <v>0</v>
      </c>
      <c r="E9" s="18">
        <v>0.002428</v>
      </c>
      <c r="F9" s="17">
        <v>1900</v>
      </c>
      <c r="G9" s="23">
        <f t="shared" si="0"/>
        <v>1134.585001</v>
      </c>
    </row>
    <row r="10" spans="2:7" ht="15">
      <c r="B10" s="29" t="s">
        <v>50</v>
      </c>
      <c r="C10" s="18">
        <v>765.417427</v>
      </c>
      <c r="D10" s="18">
        <v>0.179871</v>
      </c>
      <c r="E10" s="18">
        <v>0</v>
      </c>
      <c r="F10" s="17">
        <v>1900</v>
      </c>
      <c r="G10" s="23">
        <f t="shared" si="0"/>
        <v>1134.5825730000001</v>
      </c>
    </row>
    <row r="11" spans="2:7" ht="15">
      <c r="B11" s="29" t="s">
        <v>51</v>
      </c>
      <c r="C11" s="18">
        <v>765.237556</v>
      </c>
      <c r="D11" s="18">
        <v>2.641413</v>
      </c>
      <c r="E11" s="18">
        <v>0</v>
      </c>
      <c r="F11" s="17">
        <v>1900</v>
      </c>
      <c r="G11" s="23">
        <f t="shared" si="0"/>
        <v>1134.762444</v>
      </c>
    </row>
    <row r="12" spans="2:7" ht="15">
      <c r="B12" s="29" t="s">
        <v>52</v>
      </c>
      <c r="C12" s="18">
        <v>762.596143</v>
      </c>
      <c r="D12" s="18">
        <v>2.12459</v>
      </c>
      <c r="E12" s="18">
        <v>0</v>
      </c>
      <c r="F12" s="17">
        <v>1900</v>
      </c>
      <c r="G12" s="23">
        <f t="shared" si="0"/>
        <v>1137.403857</v>
      </c>
    </row>
    <row r="13" spans="2:7" ht="15.75" thickBot="1">
      <c r="B13" s="30" t="s">
        <v>53</v>
      </c>
      <c r="C13" s="9">
        <v>760.471553</v>
      </c>
      <c r="D13" s="9">
        <v>2.117751</v>
      </c>
      <c r="E13" s="9">
        <v>0</v>
      </c>
      <c r="F13" s="17">
        <v>1900</v>
      </c>
      <c r="G13" s="23">
        <f t="shared" si="0"/>
        <v>1139.5284470000001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13186.170972604</v>
      </c>
      <c r="D7" s="22">
        <v>0</v>
      </c>
      <c r="E7" s="22">
        <v>0.004568</v>
      </c>
      <c r="F7" s="26">
        <f>'[1]Всі_ПСГ'!$F$8</f>
        <v>17050</v>
      </c>
      <c r="G7" s="23">
        <f>IF(F7-C7&gt;5,F7-C7,0)</f>
        <v>3863.829027395999</v>
      </c>
    </row>
    <row r="8" spans="2:8" ht="15">
      <c r="B8" s="28" t="s">
        <v>48</v>
      </c>
      <c r="C8" s="18">
        <v>13186.175540604</v>
      </c>
      <c r="D8" s="18">
        <v>0</v>
      </c>
      <c r="E8" s="18">
        <v>0.00295</v>
      </c>
      <c r="F8" s="26">
        <f>'[1]Всі_ПСГ'!$F$8</f>
        <v>17050</v>
      </c>
      <c r="G8" s="23">
        <f aca="true" t="shared" si="0" ref="G8:G13">IF(F8-C8&gt;5,F8-C8,0)</f>
        <v>3863.8244593960007</v>
      </c>
      <c r="H8" s="11"/>
    </row>
    <row r="9" spans="2:8" ht="15">
      <c r="B9" s="29" t="s">
        <v>49</v>
      </c>
      <c r="C9" s="18">
        <v>13186.178490604</v>
      </c>
      <c r="D9" s="18">
        <v>0</v>
      </c>
      <c r="E9" s="18">
        <v>0.002965</v>
      </c>
      <c r="F9" s="26">
        <f>'[1]Всі_ПСГ'!$F$8</f>
        <v>17050</v>
      </c>
      <c r="G9" s="23">
        <f t="shared" si="0"/>
        <v>3863.8215093960007</v>
      </c>
      <c r="H9" s="11"/>
    </row>
    <row r="10" spans="2:8" ht="15">
      <c r="B10" s="29" t="s">
        <v>50</v>
      </c>
      <c r="C10" s="18">
        <v>13186.181455604</v>
      </c>
      <c r="D10" s="18">
        <v>0</v>
      </c>
      <c r="E10" s="18">
        <v>0.00293</v>
      </c>
      <c r="F10" s="26">
        <f>'[1]Всі_ПСГ'!$F$8</f>
        <v>17050</v>
      </c>
      <c r="G10" s="23">
        <f t="shared" si="0"/>
        <v>3863.818544395999</v>
      </c>
      <c r="H10" s="11"/>
    </row>
    <row r="11" spans="2:8" ht="15">
      <c r="B11" s="29" t="s">
        <v>51</v>
      </c>
      <c r="C11" s="18">
        <v>13186.184385604</v>
      </c>
      <c r="D11" s="18">
        <v>2.644652</v>
      </c>
      <c r="E11" s="18">
        <v>0.000421</v>
      </c>
      <c r="F11" s="26">
        <f>'[1]Всі_ПСГ'!$F$8</f>
        <v>17050</v>
      </c>
      <c r="G11" s="23">
        <f t="shared" si="0"/>
        <v>3863.8156143960005</v>
      </c>
      <c r="H11" s="11"/>
    </row>
    <row r="12" spans="2:8" ht="15">
      <c r="B12" s="29" t="s">
        <v>52</v>
      </c>
      <c r="C12" s="18">
        <v>13183.540154604</v>
      </c>
      <c r="D12" s="18">
        <v>13.478334</v>
      </c>
      <c r="E12" s="18">
        <v>0.000421</v>
      </c>
      <c r="F12" s="26">
        <f>'[1]Всі_ПСГ'!$F$8</f>
        <v>17050</v>
      </c>
      <c r="G12" s="23">
        <f t="shared" si="0"/>
        <v>3866.4598453960007</v>
      </c>
      <c r="H12" s="11"/>
    </row>
    <row r="13" spans="2:8" ht="15.75" thickBot="1">
      <c r="B13" s="30" t="s">
        <v>53</v>
      </c>
      <c r="C13" s="9">
        <v>13170.062241604</v>
      </c>
      <c r="D13" s="9">
        <v>14.178425</v>
      </c>
      <c r="E13" s="9">
        <v>0.000421</v>
      </c>
      <c r="F13" s="26">
        <f>'[1]Всі_ПСГ'!$F$8</f>
        <v>17050</v>
      </c>
      <c r="G13" s="23">
        <f t="shared" si="0"/>
        <v>3879.9377583959995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2147.003955</v>
      </c>
      <c r="D7" s="22">
        <v>0</v>
      </c>
      <c r="E7" s="22">
        <v>0.00064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2147.004595</v>
      </c>
      <c r="D8" s="18">
        <v>0</v>
      </c>
      <c r="E8" s="18">
        <v>0.00064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2147.005235</v>
      </c>
      <c r="D9" s="18">
        <v>0</v>
      </c>
      <c r="E9" s="18">
        <v>0.00064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2147.005875</v>
      </c>
      <c r="D10" s="18">
        <v>0</v>
      </c>
      <c r="E10" s="18">
        <v>0.00064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2147.006515</v>
      </c>
      <c r="D11" s="18">
        <v>0</v>
      </c>
      <c r="E11" s="18">
        <v>0.00064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2147.007155</v>
      </c>
      <c r="D12" s="18">
        <v>0</v>
      </c>
      <c r="E12" s="18">
        <v>0.00064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2147.007795</v>
      </c>
      <c r="D13" s="9">
        <v>0</v>
      </c>
      <c r="E13" s="9">
        <v>0.00064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1339.621043</v>
      </c>
      <c r="D7" s="22">
        <v>0</v>
      </c>
      <c r="E7" s="22">
        <v>0.00963</v>
      </c>
      <c r="F7" s="18">
        <v>1920</v>
      </c>
      <c r="G7" s="23">
        <f>IF(F7-C7&gt;5,F7-C7,0)</f>
        <v>580.3789569999999</v>
      </c>
    </row>
    <row r="8" spans="2:7" ht="15">
      <c r="B8" s="28" t="s">
        <v>48</v>
      </c>
      <c r="C8" s="18">
        <v>1339.630673</v>
      </c>
      <c r="D8" s="18">
        <v>0</v>
      </c>
      <c r="E8" s="18">
        <v>0.020139</v>
      </c>
      <c r="F8" s="18">
        <v>1920</v>
      </c>
      <c r="G8" s="23">
        <f aca="true" t="shared" si="0" ref="G8:G13">IF(F8-C8&gt;5,F8-C8,0)</f>
        <v>580.3693270000001</v>
      </c>
    </row>
    <row r="9" spans="2:7" ht="15">
      <c r="B9" s="29" t="s">
        <v>49</v>
      </c>
      <c r="C9" s="18">
        <v>1339.650811</v>
      </c>
      <c r="D9" s="18">
        <v>0</v>
      </c>
      <c r="E9" s="18">
        <v>0.000742</v>
      </c>
      <c r="F9" s="18">
        <v>1920</v>
      </c>
      <c r="G9" s="23">
        <f t="shared" si="0"/>
        <v>580.349189</v>
      </c>
    </row>
    <row r="10" spans="2:7" ht="15">
      <c r="B10" s="29" t="s">
        <v>50</v>
      </c>
      <c r="C10" s="18">
        <v>1339.651553</v>
      </c>
      <c r="D10" s="18">
        <v>0</v>
      </c>
      <c r="E10" s="18">
        <v>0.000738</v>
      </c>
      <c r="F10" s="18">
        <v>1920</v>
      </c>
      <c r="G10" s="23">
        <f t="shared" si="0"/>
        <v>580.3484470000001</v>
      </c>
    </row>
    <row r="11" spans="2:7" ht="15">
      <c r="B11" s="29" t="s">
        <v>51</v>
      </c>
      <c r="C11" s="18">
        <v>1339.652291</v>
      </c>
      <c r="D11" s="18">
        <v>1.050575</v>
      </c>
      <c r="E11" s="18">
        <v>0</v>
      </c>
      <c r="F11" s="18">
        <v>1920</v>
      </c>
      <c r="G11" s="23">
        <f t="shared" si="0"/>
        <v>580.3477089999999</v>
      </c>
    </row>
    <row r="12" spans="2:7" ht="15">
      <c r="B12" s="29" t="s">
        <v>52</v>
      </c>
      <c r="C12" s="18">
        <v>1338.601716</v>
      </c>
      <c r="D12" s="18">
        <v>0</v>
      </c>
      <c r="E12" s="18">
        <v>0.001698</v>
      </c>
      <c r="F12" s="18">
        <v>1920</v>
      </c>
      <c r="G12" s="23">
        <f t="shared" si="0"/>
        <v>581.3982840000001</v>
      </c>
    </row>
    <row r="13" spans="2:7" ht="15.75" thickBot="1">
      <c r="B13" s="30" t="s">
        <v>53</v>
      </c>
      <c r="C13" s="9">
        <v>1338.603414</v>
      </c>
      <c r="D13" s="9">
        <v>0</v>
      </c>
      <c r="E13" s="9">
        <v>0.000741</v>
      </c>
      <c r="F13" s="18">
        <v>1920</v>
      </c>
      <c r="G13" s="23">
        <f t="shared" si="0"/>
        <v>581.3965860000001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2292.265419</v>
      </c>
      <c r="D7" s="22">
        <v>0</v>
      </c>
      <c r="E7" s="22">
        <v>5.067712</v>
      </c>
      <c r="F7" s="18">
        <v>2300</v>
      </c>
      <c r="G7" s="23">
        <f aca="true" t="shared" si="0" ref="G7:G13">IF(F7-C7&gt;3,F7-C7,0)</f>
        <v>7.734581000000162</v>
      </c>
    </row>
    <row r="8" spans="2:7" ht="15">
      <c r="B8" s="28" t="s">
        <v>48</v>
      </c>
      <c r="C8" s="18">
        <v>2297.333131</v>
      </c>
      <c r="D8" s="18">
        <v>0</v>
      </c>
      <c r="E8" s="18">
        <v>0.007501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2297.340632</v>
      </c>
      <c r="D9" s="18">
        <v>0</v>
      </c>
      <c r="E9" s="18">
        <v>0.009464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2297.350096</v>
      </c>
      <c r="D10" s="18">
        <v>0</v>
      </c>
      <c r="E10" s="18">
        <v>0.000142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2297.350238</v>
      </c>
      <c r="D11" s="18">
        <v>0</v>
      </c>
      <c r="E11" s="18">
        <v>0.000145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2297.350383</v>
      </c>
      <c r="D12" s="18">
        <v>0</v>
      </c>
      <c r="E12" s="18">
        <v>0.000726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2297.351109</v>
      </c>
      <c r="D13" s="9">
        <v>0</v>
      </c>
      <c r="E13" s="9">
        <v>0.002576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6.04528</v>
      </c>
      <c r="D7" s="22">
        <v>0</v>
      </c>
      <c r="E7" s="22">
        <v>8.7E-05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6.045367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6.045448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6.045529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6.04561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6.045691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6.045772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1424.812739</v>
      </c>
      <c r="D7" s="22">
        <v>0</v>
      </c>
      <c r="E7" s="22">
        <v>6.936933</v>
      </c>
      <c r="F7" s="18">
        <v>1500</v>
      </c>
      <c r="G7" s="23">
        <f>IF(F7-C7&gt;5,F7-C7,0)</f>
        <v>75.18726100000003</v>
      </c>
      <c r="H7" s="32"/>
    </row>
    <row r="8" spans="2:8" ht="15">
      <c r="B8" s="28" t="s">
        <v>48</v>
      </c>
      <c r="C8" s="18">
        <v>1431.749672</v>
      </c>
      <c r="D8" s="18">
        <v>0</v>
      </c>
      <c r="E8" s="18">
        <v>3.549309</v>
      </c>
      <c r="F8" s="18">
        <v>1500</v>
      </c>
      <c r="G8" s="23">
        <f aca="true" t="shared" si="0" ref="G8:G13">IF(F8-C8&gt;5,F8-C8,0)</f>
        <v>68.25032800000008</v>
      </c>
      <c r="H8" s="32"/>
    </row>
    <row r="9" spans="2:8" ht="15">
      <c r="B9" s="29" t="s">
        <v>49</v>
      </c>
      <c r="C9" s="18">
        <v>1435.298981</v>
      </c>
      <c r="D9" s="18">
        <v>0</v>
      </c>
      <c r="E9" s="18">
        <v>0.0038</v>
      </c>
      <c r="F9" s="18">
        <v>1500</v>
      </c>
      <c r="G9" s="23">
        <f t="shared" si="0"/>
        <v>64.70101900000009</v>
      </c>
      <c r="H9" s="32"/>
    </row>
    <row r="10" spans="2:8" ht="15">
      <c r="B10" s="29" t="s">
        <v>50</v>
      </c>
      <c r="C10" s="18">
        <v>1435.302781</v>
      </c>
      <c r="D10" s="18">
        <v>0</v>
      </c>
      <c r="E10" s="18">
        <v>0.000281</v>
      </c>
      <c r="F10" s="18">
        <v>1500</v>
      </c>
      <c r="G10" s="23">
        <f t="shared" si="0"/>
        <v>64.6972189999999</v>
      </c>
      <c r="H10" s="32"/>
    </row>
    <row r="11" spans="2:8" ht="15">
      <c r="B11" s="29" t="s">
        <v>51</v>
      </c>
      <c r="C11" s="18">
        <v>1435.303062</v>
      </c>
      <c r="D11" s="18">
        <v>0</v>
      </c>
      <c r="E11" s="18">
        <v>0.000275</v>
      </c>
      <c r="F11" s="18">
        <v>1500</v>
      </c>
      <c r="G11" s="23">
        <f t="shared" si="0"/>
        <v>64.69693800000005</v>
      </c>
      <c r="H11" s="32"/>
    </row>
    <row r="12" spans="2:7" ht="15">
      <c r="B12" s="29" t="s">
        <v>52</v>
      </c>
      <c r="C12" s="18">
        <v>1435.303337</v>
      </c>
      <c r="D12" s="18">
        <v>0</v>
      </c>
      <c r="E12" s="18">
        <v>0.00033</v>
      </c>
      <c r="F12" s="18">
        <v>1500</v>
      </c>
      <c r="G12" s="23">
        <f t="shared" si="0"/>
        <v>64.69666299999994</v>
      </c>
    </row>
    <row r="13" spans="2:7" ht="15.75" thickBot="1">
      <c r="B13" s="30" t="s">
        <v>53</v>
      </c>
      <c r="C13" s="9">
        <v>1435.303667</v>
      </c>
      <c r="D13" s="9">
        <v>0</v>
      </c>
      <c r="E13" s="9">
        <v>0.000665</v>
      </c>
      <c r="F13" s="18">
        <v>1500</v>
      </c>
      <c r="G13" s="23">
        <f t="shared" si="0"/>
        <v>64.6963330000001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908.507629</v>
      </c>
      <c r="D7" s="22">
        <v>0</v>
      </c>
      <c r="E7" s="22">
        <v>0.000176</v>
      </c>
      <c r="F7" s="18">
        <v>1300</v>
      </c>
      <c r="G7" s="23">
        <f>IF(F7-C7&gt;5,F7-C7,0)</f>
        <v>391.49237100000005</v>
      </c>
    </row>
    <row r="8" spans="2:7" ht="15">
      <c r="B8" s="28" t="s">
        <v>48</v>
      </c>
      <c r="C8" s="18">
        <v>908.507805</v>
      </c>
      <c r="D8" s="18">
        <v>0</v>
      </c>
      <c r="E8" s="18">
        <v>0.000119</v>
      </c>
      <c r="F8" s="18">
        <v>1300</v>
      </c>
      <c r="G8" s="23">
        <f aca="true" t="shared" si="0" ref="G8:G13">IF(F8-C8&gt;5,F8-C8,0)</f>
        <v>391.49219500000004</v>
      </c>
    </row>
    <row r="9" spans="2:7" ht="15">
      <c r="B9" s="29" t="s">
        <v>49</v>
      </c>
      <c r="C9" s="18">
        <v>908.507924</v>
      </c>
      <c r="D9" s="18">
        <v>0</v>
      </c>
      <c r="E9" s="18">
        <v>0.0001</v>
      </c>
      <c r="F9" s="18">
        <v>1300</v>
      </c>
      <c r="G9" s="23">
        <f t="shared" si="0"/>
        <v>391.492076</v>
      </c>
    </row>
    <row r="10" spans="2:7" ht="15">
      <c r="B10" s="29" t="s">
        <v>50</v>
      </c>
      <c r="C10" s="18">
        <v>908.508024</v>
      </c>
      <c r="D10" s="18">
        <v>0</v>
      </c>
      <c r="E10" s="18">
        <v>2.7E-05</v>
      </c>
      <c r="F10" s="18">
        <v>1300</v>
      </c>
      <c r="G10" s="23">
        <f t="shared" si="0"/>
        <v>391.491976</v>
      </c>
    </row>
    <row r="11" spans="2:7" ht="15">
      <c r="B11" s="29" t="s">
        <v>51</v>
      </c>
      <c r="C11" s="18">
        <v>908.508051</v>
      </c>
      <c r="D11" s="18">
        <v>0</v>
      </c>
      <c r="E11" s="18">
        <v>2.6E-05</v>
      </c>
      <c r="F11" s="18">
        <v>1300</v>
      </c>
      <c r="G11" s="23">
        <f t="shared" si="0"/>
        <v>391.491949</v>
      </c>
    </row>
    <row r="12" spans="2:7" ht="15">
      <c r="B12" s="29" t="s">
        <v>52</v>
      </c>
      <c r="C12" s="18">
        <v>908.508077</v>
      </c>
      <c r="D12" s="18">
        <v>0</v>
      </c>
      <c r="E12" s="18">
        <v>2.6E-05</v>
      </c>
      <c r="F12" s="18">
        <v>1300</v>
      </c>
      <c r="G12" s="23">
        <f t="shared" si="0"/>
        <v>391.49192300000004</v>
      </c>
    </row>
    <row r="13" spans="2:7" ht="15.75" thickBot="1">
      <c r="B13" s="30" t="s">
        <v>53</v>
      </c>
      <c r="C13" s="9">
        <v>908.508103</v>
      </c>
      <c r="D13" s="9">
        <v>0</v>
      </c>
      <c r="E13" s="9">
        <v>2.6E-05</v>
      </c>
      <c r="F13" s="18">
        <v>1300</v>
      </c>
      <c r="G13" s="23">
        <f t="shared" si="0"/>
        <v>391.491897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2020-11-30T14:22:12Z</dcterms:modified>
  <cp:category/>
  <cp:version/>
  <cp:contentType/>
  <cp:contentStatus/>
</cp:coreProperties>
</file>