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аспорт" sheetId="4" r:id="rId1"/>
    <sheet name="додаток" sheetId="5" r:id="rId2"/>
  </sheets>
  <externalReferences>
    <externalReference r:id="rId3"/>
  </externalReferences>
  <definedNames>
    <definedName name="_xlnm.Print_Area" localSheetId="0">паспорт!$A$1:$AB$50</definedName>
  </definedNames>
  <calcPr calcId="145621"/>
</workbook>
</file>

<file path=xl/calcChain.xml><?xml version="1.0" encoding="utf-8"?>
<calcChain xmlns="http://schemas.openxmlformats.org/spreadsheetml/2006/main">
  <c r="C6" i="5" l="1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Q11" i="4"/>
  <c r="T11" i="4"/>
  <c r="W11" i="4"/>
  <c r="AC11" i="4"/>
  <c r="Q12" i="4"/>
  <c r="T12" i="4"/>
  <c r="W12" i="4"/>
  <c r="AC12" i="4"/>
  <c r="Q13" i="4"/>
  <c r="T13" i="4"/>
  <c r="W13" i="4"/>
  <c r="AC13" i="4"/>
  <c r="AD13" i="4" s="1"/>
  <c r="Q14" i="4"/>
  <c r="T14" i="4"/>
  <c r="AC14" i="4"/>
  <c r="AD14" i="4" s="1"/>
  <c r="Q15" i="4"/>
  <c r="T15" i="4"/>
  <c r="AC15" i="4"/>
  <c r="AD15" i="4" s="1"/>
  <c r="Q16" i="4"/>
  <c r="T16" i="4"/>
  <c r="W16" i="4"/>
  <c r="AC16" i="4"/>
  <c r="AD16" i="4"/>
  <c r="Q17" i="4"/>
  <c r="T17" i="4"/>
  <c r="W17" i="4"/>
  <c r="AC17" i="4"/>
  <c r="AD17" i="4" s="1"/>
  <c r="Q18" i="4"/>
  <c r="T18" i="4"/>
  <c r="AC18" i="4"/>
  <c r="AD18" i="4" s="1"/>
  <c r="Q19" i="4"/>
  <c r="T19" i="4"/>
  <c r="W19" i="4"/>
  <c r="AC19" i="4"/>
  <c r="AD19" i="4"/>
  <c r="Q20" i="4"/>
  <c r="T20" i="4"/>
  <c r="W20" i="4"/>
  <c r="AC20" i="4"/>
  <c r="AD20" i="4" s="1"/>
  <c r="Q21" i="4"/>
  <c r="T21" i="4"/>
  <c r="AC21" i="4"/>
  <c r="AD21" i="4" s="1"/>
  <c r="Q22" i="4"/>
  <c r="T22" i="4"/>
  <c r="AC22" i="4"/>
  <c r="AD22" i="4" s="1"/>
  <c r="Q23" i="4"/>
  <c r="T23" i="4"/>
  <c r="W23" i="4"/>
  <c r="AC23" i="4"/>
  <c r="AD23" i="4"/>
  <c r="Q24" i="4"/>
  <c r="T24" i="4"/>
  <c r="W24" i="4"/>
  <c r="AC24" i="4"/>
  <c r="AD24" i="4" s="1"/>
  <c r="Q25" i="4"/>
  <c r="T25" i="4"/>
  <c r="W25" i="4"/>
  <c r="AC25" i="4"/>
  <c r="AD25" i="4"/>
  <c r="Q26" i="4"/>
  <c r="T26" i="4"/>
  <c r="W26" i="4"/>
  <c r="AC26" i="4"/>
  <c r="AD26" i="4" s="1"/>
  <c r="Q27" i="4"/>
  <c r="T27" i="4"/>
  <c r="W27" i="4"/>
  <c r="AC27" i="4"/>
  <c r="AD27" i="4"/>
  <c r="Q28" i="4"/>
  <c r="T28" i="4"/>
  <c r="AC28" i="4"/>
  <c r="AD28" i="4"/>
  <c r="Q29" i="4"/>
  <c r="T29" i="4"/>
  <c r="AC29" i="4"/>
  <c r="AD29" i="4"/>
  <c r="Q30" i="4"/>
  <c r="T30" i="4"/>
  <c r="W30" i="4"/>
  <c r="AC30" i="4"/>
  <c r="AD30" i="4" s="1"/>
  <c r="Q31" i="4"/>
  <c r="T31" i="4"/>
  <c r="W31" i="4"/>
  <c r="AC31" i="4"/>
  <c r="AD31" i="4"/>
  <c r="Q32" i="4"/>
  <c r="T32" i="4"/>
  <c r="W32" i="4"/>
  <c r="AC32" i="4"/>
  <c r="AD32" i="4" s="1"/>
  <c r="Q33" i="4"/>
  <c r="T33" i="4"/>
  <c r="W33" i="4"/>
  <c r="AC33" i="4"/>
  <c r="AD33" i="4"/>
  <c r="Q34" i="4"/>
  <c r="T34" i="4"/>
  <c r="W34" i="4"/>
  <c r="AC34" i="4"/>
  <c r="AD34" i="4" s="1"/>
  <c r="Q35" i="4"/>
  <c r="T35" i="4"/>
  <c r="W35" i="4"/>
  <c r="AC35" i="4"/>
  <c r="AD35" i="4"/>
  <c r="Q36" i="4"/>
  <c r="T36" i="4"/>
  <c r="W36" i="4"/>
  <c r="AC36" i="4"/>
  <c r="AD36" i="4" s="1"/>
  <c r="Q37" i="4"/>
  <c r="T37" i="4"/>
  <c r="W37" i="4"/>
  <c r="AC37" i="4"/>
  <c r="AD37" i="4"/>
  <c r="Q38" i="4"/>
  <c r="T38" i="4"/>
  <c r="W38" i="4"/>
  <c r="AC38" i="4"/>
  <c r="AD38" i="4" s="1"/>
  <c r="Q39" i="4"/>
  <c r="T39" i="4"/>
  <c r="W39" i="4"/>
  <c r="AC39" i="4"/>
  <c r="AD39" i="4"/>
  <c r="Q40" i="4"/>
  <c r="T40" i="4"/>
  <c r="W40" i="4"/>
  <c r="AC40" i="4"/>
  <c r="AD40" i="4" s="1"/>
  <c r="Q41" i="4"/>
  <c r="T41" i="4"/>
  <c r="W41" i="4"/>
  <c r="AC41" i="4"/>
  <c r="AD41" i="4"/>
  <c r="O42" i="4"/>
  <c r="P42" i="4"/>
  <c r="Q42" i="4"/>
  <c r="R42" i="4"/>
  <c r="S42" i="4"/>
  <c r="T42" i="4"/>
</calcChain>
</file>

<file path=xl/sharedStrings.xml><?xml version="1.0" encoding="utf-8"?>
<sst xmlns="http://schemas.openxmlformats.org/spreadsheetml/2006/main" count="88" uniqueCount="72">
  <si>
    <t>Лабораторія, де здійснювалось вимірювання газу</t>
  </si>
  <si>
    <t xml:space="preserve"> Начальник лабораторії                                                                                                                                             Куліш Т.В.                                                                                    03.04.2017                                               </t>
  </si>
  <si>
    <t>Підрозділу підприємства, якому підпорядкована лабораторія</t>
  </si>
  <si>
    <t xml:space="preserve">Начальник управління Золотоніського ЛВУМГ                                                                                                   Коваль В.М.                                                                                  03.04.2017                                        </t>
  </si>
  <si>
    <t>Середньозважене значення теплоти згоряння:</t>
  </si>
  <si>
    <t>Рівень одоризації відповідає чинним нормативним документам</t>
  </si>
  <si>
    <t xml:space="preserve">  </t>
  </si>
  <si>
    <t>кВт⋅год/м3</t>
  </si>
  <si>
    <t xml:space="preserve"> МДж/м3</t>
  </si>
  <si>
    <t xml:space="preserve"> ккал/м3</t>
  </si>
  <si>
    <t>Число Воббе вище</t>
  </si>
  <si>
    <t>Теплота згоряння вища</t>
  </si>
  <si>
    <t>Теплота згоряння нижча</t>
  </si>
  <si>
    <t>діоксид вуглецю, CО2</t>
  </si>
  <si>
    <t>азот, N2</t>
  </si>
  <si>
    <t>кисень, О2</t>
  </si>
  <si>
    <t>гексани та вищі, С6+</t>
  </si>
  <si>
    <t>н-пентан, н-С5</t>
  </si>
  <si>
    <t>ізо-пентан, і-С5</t>
  </si>
  <si>
    <t>нео-пентан, нео-С5</t>
  </si>
  <si>
    <t>н-бутан, н-С4</t>
  </si>
  <si>
    <t>ізо-бутан, і-С4</t>
  </si>
  <si>
    <t>пропан, С3</t>
  </si>
  <si>
    <t>етан, С2</t>
  </si>
  <si>
    <t>метан, С1</t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</si>
  <si>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</si>
  <si>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</si>
  <si>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Вміст 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</si>
  <si>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</si>
  <si>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</si>
  <si>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Температура точки роси за вуглеводнями, ºС</t>
  </si>
  <si>
    <t>Температура точки роси за вологою (Р = 3.92 МПа), ºС</t>
  </si>
  <si>
    <t>Фізико-хімічні показники газу обчислені на основі компонентного складу, 101,325 кПа</t>
  </si>
  <si>
    <t xml:space="preserve">Компонентний склад, % мол. </t>
  </si>
  <si>
    <t>Число місяця</t>
  </si>
  <si>
    <t>31.03.2017р.</t>
  </si>
  <si>
    <t xml:space="preserve"> по</t>
  </si>
  <si>
    <t>01.03.2017р.</t>
  </si>
  <si>
    <t>за період з</t>
  </si>
  <si>
    <r>
      <t xml:space="preserve">  по газопроводу  </t>
    </r>
    <r>
      <rPr>
        <b/>
        <i/>
        <sz val="12"/>
        <color theme="1"/>
        <rFont val="Times New Roman"/>
        <family val="1"/>
        <charset val="204"/>
      </rPr>
      <t>"</t>
    </r>
    <r>
      <rPr>
        <b/>
        <sz val="12"/>
        <color theme="1"/>
        <rFont val="Times New Roman"/>
        <family val="1"/>
        <charset val="204"/>
      </rPr>
      <t>Пргогрес"</t>
    </r>
  </si>
  <si>
    <r>
      <t xml:space="preserve">Свідоцтво </t>
    </r>
    <r>
      <rPr>
        <b/>
        <sz val="8"/>
        <rFont val="Arial"/>
        <family val="2"/>
        <charset val="204"/>
      </rPr>
      <t xml:space="preserve">№ РЯ-0127/13 </t>
    </r>
    <r>
      <rPr>
        <sz val="8"/>
        <rFont val="Arial"/>
        <family val="2"/>
        <charset val="204"/>
      </rPr>
      <t xml:space="preserve">чинно до </t>
    </r>
    <r>
      <rPr>
        <b/>
        <sz val="8"/>
        <rFont val="Arial"/>
        <family val="2"/>
        <charset val="204"/>
      </rPr>
      <t>04.11.2017 р.</t>
    </r>
  </si>
  <si>
    <t>Вимірювальна хіміко-аналітична лабораторія</t>
  </si>
  <si>
    <t>Золотоніський п/м Золотоніське ЛВУМГ</t>
  </si>
  <si>
    <t>переданого Золотоніським ЛВУМГ та прийнятого  ПАТ "Черкасигаз";  ПАТ "Київоблгаз".</t>
  </si>
  <si>
    <t>Філія "УМГ "Черкаситрансгаз"</t>
  </si>
  <si>
    <t>Маршрут №  840</t>
  </si>
  <si>
    <t>ПАСПОРТ ФІЗИКО-ХІМІЧНИХ ПОКАЗНИКІВ ПРИРОДНОГО ГАЗУ  № 840</t>
  </si>
  <si>
    <t>ПАТ "УКРТРАНСГАЗ"</t>
  </si>
  <si>
    <t>дата</t>
  </si>
  <si>
    <t>підпис</t>
  </si>
  <si>
    <t>прізвище</t>
  </si>
  <si>
    <t xml:space="preserve"> Начальник лабораторії                                                       Куліш Т.В.                                                                                                      </t>
  </si>
  <si>
    <t>служба АВ і ТМ п/м Богуслав</t>
  </si>
  <si>
    <t xml:space="preserve">                                  Самойленко О.В</t>
  </si>
  <si>
    <t xml:space="preserve"> Начальник САВ і ТМ                                                        Гончаров Ю.І.                                                                                                     </t>
  </si>
  <si>
    <r>
      <rPr>
        <sz val="11"/>
        <color theme="1"/>
        <rFont val="Times New Roman"/>
        <family val="1"/>
        <charset val="204"/>
      </rPr>
      <t>служба АВ і ТМ п/м Золотоноша</t>
    </r>
    <r>
      <rPr>
        <sz val="10"/>
        <color theme="1"/>
        <rFont val="Times New Roman"/>
        <family val="1"/>
        <charset val="204"/>
      </rPr>
      <t xml:space="preserve">                                               прізвище</t>
    </r>
  </si>
  <si>
    <t>Підрозділу підприємства</t>
  </si>
  <si>
    <t xml:space="preserve">Начальник управління Золотоніського ЛВУМГ              Коваль В.М.                  </t>
  </si>
  <si>
    <t>Середньозважене значення вищої теплоти згоряння по маршруту № 840</t>
  </si>
  <si>
    <t>ГРС Медвин</t>
  </si>
  <si>
    <t>ГРС Петрівське</t>
  </si>
  <si>
    <t>ГРС Гейсиха</t>
  </si>
  <si>
    <t>Київська область</t>
  </si>
  <si>
    <t>ГРС Пальмира</t>
  </si>
  <si>
    <t>Черкаська область</t>
  </si>
  <si>
    <t>кВт*год./м³</t>
  </si>
  <si>
    <t>ккал/м³</t>
  </si>
  <si>
    <t xml:space="preserve"> МДж/м³</t>
  </si>
  <si>
    <t>Cередньозважене значення вищої теплоти згоряння</t>
  </si>
  <si>
    <t>ГРС, прямий споживач</t>
  </si>
  <si>
    <t>Область</t>
  </si>
  <si>
    <t>Додаток до Паспорту фізико-хімічних показників природного газу № 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</si>
</sst>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000"/>
    <numFmt numFmtId="167" formatCode="dd/mm/yyyy\ \р/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1" fillId="0" borderId="0" xfId="1" applyProtection="1">
      <protection locked="0"/>
    </xf>
    <xf numFmtId="0" fontId="1" fillId="0" borderId="0" xfId="1" applyBorder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1" fillId="0" borderId="2" xfId="1" applyBorder="1" applyProtection="1">
      <protection locked="0"/>
    </xf>
    <xf numFmtId="0" fontId="1" fillId="0" borderId="1" xfId="1" applyBorder="1" applyProtection="1">
      <protection locked="0"/>
    </xf>
    <xf numFmtId="0" fontId="1" fillId="0" borderId="3" xfId="1" applyBorder="1" applyAlignment="1"/>
    <xf numFmtId="0" fontId="5" fillId="2" borderId="1" xfId="1" applyFont="1" applyFill="1" applyBorder="1" applyAlignment="1" applyProtection="1">
      <alignment horizontal="righ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1" fillId="0" borderId="2" xfId="1" applyFont="1" applyBorder="1" applyProtection="1">
      <protection locked="0"/>
    </xf>
    <xf numFmtId="2" fontId="1" fillId="0" borderId="0" xfId="1" applyNumberFormat="1" applyProtection="1"/>
    <xf numFmtId="0" fontId="6" fillId="0" borderId="0" xfId="1" applyFont="1" applyAlignment="1">
      <alignment horizontal="center"/>
    </xf>
    <xf numFmtId="164" fontId="1" fillId="0" borderId="0" xfId="1" applyNumberFormat="1"/>
    <xf numFmtId="0" fontId="1" fillId="2" borderId="0" xfId="1" applyFill="1" applyProtection="1">
      <protection locked="0"/>
    </xf>
    <xf numFmtId="2" fontId="1" fillId="2" borderId="0" xfId="1" applyNumberFormat="1" applyFill="1" applyProtection="1"/>
    <xf numFmtId="0" fontId="6" fillId="2" borderId="0" xfId="1" applyFont="1" applyFill="1" applyAlignment="1">
      <alignment horizontal="center"/>
    </xf>
    <xf numFmtId="164" fontId="7" fillId="2" borderId="0" xfId="1" applyNumberFormat="1" applyFont="1" applyFill="1"/>
    <xf numFmtId="164" fontId="4" fillId="2" borderId="15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7" xfId="1" applyNumberFormat="1" applyFont="1" applyFill="1" applyBorder="1" applyAlignment="1">
      <alignment horizontal="center"/>
    </xf>
    <xf numFmtId="2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1" applyNumberFormat="1" applyFont="1" applyFill="1" applyBorder="1" applyAlignment="1">
      <alignment horizontal="center"/>
    </xf>
    <xf numFmtId="3" fontId="5" fillId="2" borderId="19" xfId="1" applyNumberFormat="1" applyFont="1" applyFill="1" applyBorder="1" applyAlignment="1">
      <alignment horizontal="center"/>
    </xf>
    <xf numFmtId="4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7" xfId="1" applyNumberFormat="1" applyFont="1" applyFill="1" applyBorder="1" applyAlignment="1">
      <alignment horizontal="center"/>
    </xf>
    <xf numFmtId="3" fontId="5" fillId="2" borderId="20" xfId="1" applyNumberFormat="1" applyFont="1" applyFill="1" applyBorder="1" applyAlignment="1" applyProtection="1">
      <alignment horizontal="center"/>
      <protection locked="0"/>
    </xf>
    <xf numFmtId="166" fontId="5" fillId="2" borderId="22" xfId="1" applyNumberFormat="1" applyFont="1" applyFill="1" applyBorder="1" applyAlignment="1">
      <alignment horizontal="center"/>
    </xf>
    <xf numFmtId="164" fontId="5" fillId="2" borderId="21" xfId="1" applyNumberFormat="1" applyFont="1" applyFill="1" applyBorder="1" applyAlignment="1">
      <alignment horizontal="center"/>
    </xf>
    <xf numFmtId="164" fontId="5" fillId="2" borderId="16" xfId="1" applyNumberFormat="1" applyFont="1" applyFill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0" fontId="5" fillId="2" borderId="22" xfId="1" applyFont="1" applyFill="1" applyBorder="1" applyAlignment="1" applyProtection="1">
      <alignment horizontal="center" vertical="center" wrapText="1"/>
      <protection locked="0"/>
    </xf>
    <xf numFmtId="164" fontId="8" fillId="2" borderId="15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16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23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7" xfId="1" applyNumberFormat="1" applyFont="1" applyFill="1" applyBorder="1" applyAlignment="1">
      <alignment horizontal="center"/>
    </xf>
    <xf numFmtId="164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5" xfId="1" applyNumberFormat="1" applyFont="1" applyFill="1" applyBorder="1" applyAlignment="1">
      <alignment horizontal="center"/>
    </xf>
    <xf numFmtId="2" fontId="5" fillId="2" borderId="24" xfId="1" applyNumberFormat="1" applyFont="1" applyFill="1" applyBorder="1" applyAlignment="1">
      <alignment horizontal="center"/>
    </xf>
    <xf numFmtId="3" fontId="5" fillId="2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166" fontId="5" fillId="2" borderId="20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164" fontId="5" fillId="2" borderId="25" xfId="1" applyNumberFormat="1" applyFont="1" applyFill="1" applyBorder="1" applyAlignment="1">
      <alignment horizontal="center"/>
    </xf>
    <xf numFmtId="0" fontId="5" fillId="2" borderId="20" xfId="1" applyFont="1" applyFill="1" applyBorder="1" applyAlignment="1" applyProtection="1">
      <alignment horizontal="center" vertical="center" wrapText="1"/>
      <protection locked="0"/>
    </xf>
    <xf numFmtId="164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24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25" xfId="1" applyNumberFormat="1" applyFont="1" applyFill="1" applyBorder="1" applyAlignment="1">
      <alignment horizontal="center"/>
    </xf>
    <xf numFmtId="2" fontId="9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8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4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20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1" applyNumberFormat="1" applyFont="1" applyFill="1" applyBorder="1" applyAlignment="1">
      <alignment horizontal="center"/>
    </xf>
    <xf numFmtId="3" fontId="9" fillId="2" borderId="19" xfId="1" applyNumberFormat="1" applyFont="1" applyFill="1" applyBorder="1" applyAlignment="1">
      <alignment horizontal="center"/>
    </xf>
    <xf numFmtId="2" fontId="9" fillId="2" borderId="24" xfId="1" applyNumberFormat="1" applyFont="1" applyFill="1" applyBorder="1" applyAlignment="1">
      <alignment horizontal="center"/>
    </xf>
    <xf numFmtId="3" fontId="9" fillId="2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24" xfId="1" applyFont="1" applyFill="1" applyBorder="1" applyAlignment="1" applyProtection="1">
      <alignment horizontal="center" vertical="center" wrapText="1"/>
      <protection locked="0"/>
    </xf>
    <xf numFmtId="0" fontId="4" fillId="2" borderId="15" xfId="1" applyFont="1" applyFill="1" applyBorder="1" applyAlignment="1" applyProtection="1">
      <alignment horizontal="center" vertical="center" wrapText="1"/>
      <protection locked="0"/>
    </xf>
    <xf numFmtId="0" fontId="4" fillId="2" borderId="16" xfId="1" applyFont="1" applyFill="1" applyBorder="1" applyAlignment="1" applyProtection="1">
      <alignment horizontal="center" vertical="center" wrapText="1"/>
      <protection locked="0"/>
    </xf>
    <xf numFmtId="0" fontId="5" fillId="2" borderId="24" xfId="1" applyFont="1" applyFill="1" applyBorder="1" applyAlignment="1" applyProtection="1">
      <alignment horizontal="center" vertical="center" wrapText="1"/>
      <protection locked="0"/>
    </xf>
    <xf numFmtId="2" fontId="9" fillId="2" borderId="24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26" xfId="1" applyNumberFormat="1" applyFont="1" applyFill="1" applyBorder="1" applyAlignment="1" applyProtection="1">
      <alignment horizontal="center" vertical="center" wrapText="1"/>
      <protection locked="0"/>
    </xf>
    <xf numFmtId="166" fontId="5" fillId="2" borderId="2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Protection="1">
      <protection locked="0"/>
    </xf>
    <xf numFmtId="2" fontId="10" fillId="2" borderId="0" xfId="1" applyNumberFormat="1" applyFont="1" applyFill="1" applyProtection="1"/>
    <xf numFmtId="164" fontId="5" fillId="2" borderId="21" xfId="1" applyNumberFormat="1" applyFont="1" applyFill="1" applyBorder="1" applyAlignment="1" applyProtection="1">
      <alignment horizontal="center"/>
      <protection locked="0"/>
    </xf>
    <xf numFmtId="164" fontId="5" fillId="2" borderId="16" xfId="1" applyNumberFormat="1" applyFont="1" applyFill="1" applyBorder="1" applyAlignment="1" applyProtection="1">
      <alignment horizontal="center"/>
      <protection locked="0"/>
    </xf>
    <xf numFmtId="164" fontId="5" fillId="2" borderId="17" xfId="1" applyNumberFormat="1" applyFont="1" applyFill="1" applyBorder="1" applyAlignment="1" applyProtection="1">
      <alignment horizontal="center"/>
      <protection locked="0"/>
    </xf>
    <xf numFmtId="164" fontId="5" fillId="2" borderId="23" xfId="1" applyNumberFormat="1" applyFont="1" applyFill="1" applyBorder="1" applyAlignment="1" applyProtection="1">
      <alignment horizontal="center"/>
      <protection locked="0"/>
    </xf>
    <xf numFmtId="164" fontId="5" fillId="2" borderId="24" xfId="1" applyNumberFormat="1" applyFont="1" applyFill="1" applyBorder="1" applyAlignment="1" applyProtection="1">
      <alignment horizontal="center"/>
      <protection locked="0"/>
    </xf>
    <xf numFmtId="164" fontId="5" fillId="2" borderId="25" xfId="1" applyNumberFormat="1" applyFont="1" applyFill="1" applyBorder="1" applyAlignment="1" applyProtection="1">
      <alignment horizontal="center"/>
      <protection locked="0"/>
    </xf>
    <xf numFmtId="165" fontId="4" fillId="2" borderId="24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2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6" xfId="1" applyNumberFormat="1" applyFont="1" applyFill="1" applyBorder="1" applyAlignment="1" applyProtection="1">
      <alignment horizontal="center" vertical="center" wrapText="1"/>
      <protection locked="0"/>
    </xf>
    <xf numFmtId="165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27" xfId="1" applyNumberFormat="1" applyFont="1" applyFill="1" applyBorder="1" applyAlignment="1" applyProtection="1">
      <alignment horizontal="center" vertical="center" wrapText="1"/>
      <protection locked="0"/>
    </xf>
    <xf numFmtId="3" fontId="9" fillId="2" borderId="28" xfId="1" applyNumberFormat="1" applyFont="1" applyFill="1" applyBorder="1" applyAlignment="1" applyProtection="1">
      <alignment horizontal="center" vertical="center" wrapText="1"/>
      <protection locked="0"/>
    </xf>
    <xf numFmtId="4" fontId="9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0" xfId="1" applyFont="1" applyFill="1" applyBorder="1" applyAlignment="1" applyProtection="1">
      <alignment horizontal="center" vertical="center" wrapText="1"/>
      <protection locked="0"/>
    </xf>
    <xf numFmtId="3" fontId="5" fillId="2" borderId="31" xfId="1" applyNumberFormat="1" applyFont="1" applyFill="1" applyBorder="1" applyAlignment="1" applyProtection="1">
      <alignment horizontal="center" vertical="center" wrapText="1"/>
      <protection locked="0"/>
    </xf>
    <xf numFmtId="2" fontId="9" fillId="2" borderId="32" xfId="1" applyNumberFormat="1" applyFont="1" applyFill="1" applyBorder="1" applyAlignment="1" applyProtection="1">
      <alignment horizontal="center" vertical="center" wrapText="1"/>
      <protection locked="0"/>
    </xf>
    <xf numFmtId="3" fontId="5" fillId="2" borderId="31" xfId="1" applyNumberFormat="1" applyFont="1" applyFill="1" applyBorder="1" applyAlignment="1" applyProtection="1">
      <alignment horizontal="center"/>
      <protection locked="0"/>
    </xf>
    <xf numFmtId="166" fontId="5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2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2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31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textRotation="90" wrapText="1"/>
      <protection locked="0"/>
    </xf>
    <xf numFmtId="0" fontId="5" fillId="2" borderId="7" xfId="1" applyFont="1" applyFill="1" applyBorder="1" applyAlignment="1" applyProtection="1">
      <alignment horizontal="center" vertical="center" textRotation="90" wrapText="1"/>
      <protection locked="0"/>
    </xf>
    <xf numFmtId="0" fontId="5" fillId="2" borderId="36" xfId="1" applyFont="1" applyFill="1" applyBorder="1" applyAlignment="1" applyProtection="1">
      <alignment horizontal="center" vertical="center" textRotation="90" wrapText="1"/>
      <protection locked="0"/>
    </xf>
    <xf numFmtId="0" fontId="5" fillId="2" borderId="11" xfId="1" applyFont="1" applyFill="1" applyBorder="1" applyAlignment="1" applyProtection="1">
      <alignment horizontal="center" vertical="center" textRotation="90" wrapText="1"/>
      <protection locked="0"/>
    </xf>
    <xf numFmtId="0" fontId="5" fillId="2" borderId="37" xfId="1" applyFont="1" applyFill="1" applyBorder="1" applyAlignment="1" applyProtection="1">
      <alignment horizontal="center" vertical="center" textRotation="90" wrapText="1"/>
      <protection locked="0"/>
    </xf>
    <xf numFmtId="0" fontId="5" fillId="2" borderId="38" xfId="1" applyFont="1" applyFill="1" applyBorder="1" applyAlignment="1" applyProtection="1">
      <alignment horizontal="center" vertical="center" textRotation="90" wrapText="1"/>
      <protection locked="0"/>
    </xf>
    <xf numFmtId="0" fontId="5" fillId="2" borderId="39" xfId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2" fillId="0" borderId="0" xfId="1" applyFont="1" applyBorder="1" applyProtection="1"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8" fillId="0" borderId="2" xfId="1" applyFont="1" applyBorder="1"/>
    <xf numFmtId="0" fontId="1" fillId="0" borderId="1" xfId="1" applyFont="1" applyBorder="1" applyProtection="1"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20" fillId="2" borderId="1" xfId="1" applyFont="1" applyFill="1" applyBorder="1" applyAlignment="1" applyProtection="1">
      <alignment vertical="center"/>
      <protection locked="0"/>
    </xf>
    <xf numFmtId="0" fontId="20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9" fillId="0" borderId="2" xfId="1" applyFont="1" applyBorder="1"/>
    <xf numFmtId="0" fontId="21" fillId="2" borderId="0" xfId="1" applyFont="1" applyFill="1" applyBorder="1" applyAlignment="1" applyProtection="1">
      <alignment vertical="center" wrapText="1"/>
      <protection locked="0"/>
    </xf>
    <xf numFmtId="0" fontId="23" fillId="0" borderId="0" xfId="1" applyFont="1" applyBorder="1" applyProtection="1">
      <protection locked="0"/>
    </xf>
    <xf numFmtId="0" fontId="24" fillId="0" borderId="0" xfId="1" applyFont="1" applyBorder="1" applyProtection="1"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9" xfId="1" applyBorder="1" applyProtection="1">
      <protection locked="0"/>
    </xf>
    <xf numFmtId="0" fontId="2" fillId="0" borderId="9" xfId="1" applyFont="1" applyBorder="1" applyProtection="1">
      <protection locked="0"/>
    </xf>
    <xf numFmtId="0" fontId="18" fillId="0" borderId="10" xfId="1" applyFont="1" applyBorder="1"/>
    <xf numFmtId="0" fontId="25" fillId="0" borderId="0" xfId="1" applyFont="1"/>
    <xf numFmtId="0" fontId="3" fillId="0" borderId="0" xfId="1" applyFont="1" applyBorder="1" applyAlignment="1" applyProtection="1">
      <alignment horizontal="right" vertical="center"/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14" fontId="4" fillId="0" borderId="4" xfId="1" applyNumberFormat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vertical="center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4" fontId="26" fillId="2" borderId="47" xfId="1" applyNumberFormat="1" applyFont="1" applyFill="1" applyBorder="1" applyAlignment="1">
      <alignment horizontal="center" vertical="center"/>
    </xf>
    <xf numFmtId="3" fontId="26" fillId="2" borderId="47" xfId="1" applyNumberFormat="1" applyFont="1" applyFill="1" applyBorder="1" applyAlignment="1">
      <alignment horizontal="center" vertical="center"/>
    </xf>
    <xf numFmtId="4" fontId="26" fillId="0" borderId="18" xfId="1" applyNumberFormat="1" applyFont="1" applyBorder="1" applyAlignment="1">
      <alignment horizontal="center" vertical="center"/>
    </xf>
    <xf numFmtId="3" fontId="26" fillId="0" borderId="24" xfId="1" applyNumberFormat="1" applyFont="1" applyBorder="1" applyAlignment="1">
      <alignment horizontal="center" vertical="center"/>
    </xf>
    <xf numFmtId="4" fontId="26" fillId="0" borderId="24" xfId="1" applyNumberFormat="1" applyFont="1" applyBorder="1" applyAlignment="1">
      <alignment horizontal="center" vertical="center"/>
    </xf>
    <xf numFmtId="2" fontId="27" fillId="2" borderId="24" xfId="1" applyNumberFormat="1" applyFont="1" applyFill="1" applyBorder="1" applyAlignment="1">
      <alignment horizontal="left" vertical="center"/>
    </xf>
    <xf numFmtId="4" fontId="26" fillId="0" borderId="29" xfId="1" applyNumberFormat="1" applyFont="1" applyBorder="1" applyAlignment="1">
      <alignment horizontal="center" vertical="center"/>
    </xf>
    <xf numFmtId="3" fontId="26" fillId="0" borderId="27" xfId="1" applyNumberFormat="1" applyFont="1" applyBorder="1" applyAlignment="1">
      <alignment horizontal="center" vertical="center"/>
    </xf>
    <xf numFmtId="4" fontId="26" fillId="0" borderId="27" xfId="1" applyNumberFormat="1" applyFont="1" applyBorder="1" applyAlignment="1">
      <alignment horizontal="center" vertical="center"/>
    </xf>
    <xf numFmtId="2" fontId="27" fillId="2" borderId="27" xfId="1" applyNumberFormat="1" applyFont="1" applyFill="1" applyBorder="1" applyAlignment="1">
      <alignment horizontal="left" vertical="center"/>
    </xf>
    <xf numFmtId="4" fontId="28" fillId="0" borderId="29" xfId="1" applyNumberFormat="1" applyFont="1" applyBorder="1" applyAlignment="1">
      <alignment horizontal="center" vertical="center"/>
    </xf>
    <xf numFmtId="3" fontId="28" fillId="0" borderId="27" xfId="1" applyNumberFormat="1" applyFont="1" applyBorder="1" applyAlignment="1">
      <alignment horizontal="center" vertical="center"/>
    </xf>
    <xf numFmtId="4" fontId="28" fillId="0" borderId="27" xfId="1" applyNumberFormat="1" applyFont="1" applyBorder="1" applyAlignment="1">
      <alignment horizontal="center" vertical="center" wrapText="1"/>
    </xf>
    <xf numFmtId="0" fontId="28" fillId="2" borderId="27" xfId="1" applyFont="1" applyFill="1" applyBorder="1" applyAlignment="1">
      <alignment horizontal="left" vertical="center" wrapText="1"/>
    </xf>
    <xf numFmtId="0" fontId="26" fillId="0" borderId="28" xfId="1" applyFont="1" applyBorder="1" applyAlignment="1">
      <alignment horizontal="center" vertical="center" wrapText="1"/>
    </xf>
    <xf numFmtId="4" fontId="26" fillId="2" borderId="49" xfId="1" applyNumberFormat="1" applyFont="1" applyFill="1" applyBorder="1" applyAlignment="1">
      <alignment horizontal="center" vertical="center" wrapText="1"/>
    </xf>
    <xf numFmtId="4" fontId="26" fillId="2" borderId="9" xfId="1" applyNumberFormat="1" applyFont="1" applyFill="1" applyBorder="1" applyAlignment="1">
      <alignment horizontal="center" vertical="center" wrapText="1"/>
    </xf>
    <xf numFmtId="0" fontId="26" fillId="0" borderId="0" xfId="1" applyFont="1" applyAlignment="1"/>
    <xf numFmtId="0" fontId="29" fillId="0" borderId="0" xfId="1" applyFont="1" applyAlignment="1"/>
    <xf numFmtId="0" fontId="3" fillId="0" borderId="0" xfId="1" applyFont="1" applyBorder="1" applyAlignment="1" applyProtection="1">
      <alignment vertical="center"/>
      <protection locked="0"/>
    </xf>
    <xf numFmtId="0" fontId="1" fillId="0" borderId="0" xfId="1" applyAlignment="1"/>
    <xf numFmtId="0" fontId="1" fillId="0" borderId="0" xfId="1" applyBorder="1" applyAlignment="1" applyProtection="1">
      <protection locked="0"/>
    </xf>
    <xf numFmtId="0" fontId="1" fillId="0" borderId="1" xfId="1" applyBorder="1" applyAlignment="1"/>
    <xf numFmtId="0" fontId="22" fillId="0" borderId="9" xfId="1" applyFont="1" applyBorder="1" applyAlignment="1" applyProtection="1">
      <alignment horizontal="center"/>
      <protection locked="0"/>
    </xf>
    <xf numFmtId="0" fontId="14" fillId="2" borderId="9" xfId="1" applyFont="1" applyFill="1" applyBorder="1" applyAlignment="1" applyProtection="1">
      <alignment horizontal="center" vertical="center"/>
      <protection locked="0"/>
    </xf>
    <xf numFmtId="0" fontId="14" fillId="2" borderId="8" xfId="1" applyFont="1" applyFill="1" applyBorder="1" applyAlignment="1" applyProtection="1">
      <alignment horizontal="center" vertical="center"/>
      <protection locked="0"/>
    </xf>
    <xf numFmtId="167" fontId="14" fillId="0" borderId="0" xfId="1" applyNumberFormat="1" applyFont="1" applyBorder="1" applyAlignment="1" applyProtection="1">
      <alignment horizontal="center"/>
      <protection locked="0"/>
    </xf>
    <xf numFmtId="0" fontId="5" fillId="0" borderId="41" xfId="1" applyFont="1" applyBorder="1" applyAlignment="1" applyProtection="1">
      <alignment horizontal="center" vertical="center" textRotation="90" wrapText="1"/>
      <protection locked="0"/>
    </xf>
    <xf numFmtId="0" fontId="5" fillId="0" borderId="37" xfId="1" applyFont="1" applyBorder="1" applyAlignment="1" applyProtection="1">
      <alignment horizontal="center" vertical="center" textRotation="90" wrapText="1"/>
      <protection locked="0"/>
    </xf>
    <xf numFmtId="0" fontId="15" fillId="0" borderId="0" xfId="1" applyFont="1" applyBorder="1" applyAlignment="1" applyProtection="1">
      <alignment horizontal="right"/>
      <protection locked="0"/>
    </xf>
    <xf numFmtId="0" fontId="5" fillId="2" borderId="14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9" xfId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167" fontId="14" fillId="0" borderId="0" xfId="1" applyNumberFormat="1" applyFont="1" applyBorder="1" applyAlignment="1" applyProtection="1">
      <alignment horizontal="center"/>
    </xf>
    <xf numFmtId="167" fontId="14" fillId="0" borderId="1" xfId="1" applyNumberFormat="1" applyFont="1" applyBorder="1" applyAlignment="1" applyProtection="1">
      <alignment horizontal="center"/>
    </xf>
    <xf numFmtId="0" fontId="5" fillId="0" borderId="42" xfId="1" applyFont="1" applyBorder="1" applyAlignment="1" applyProtection="1">
      <alignment horizontal="center" vertical="center" textRotation="90" wrapText="1"/>
      <protection locked="0"/>
    </xf>
    <xf numFmtId="0" fontId="5" fillId="0" borderId="38" xfId="1" applyFont="1" applyBorder="1" applyAlignment="1" applyProtection="1">
      <alignment horizontal="center" vertical="center" textRotation="90" wrapText="1"/>
      <protection locked="0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0" fontId="5" fillId="0" borderId="46" xfId="1" applyFont="1" applyBorder="1" applyAlignment="1" applyProtection="1">
      <alignment horizontal="center" vertical="center" wrapText="1"/>
      <protection locked="0"/>
    </xf>
    <xf numFmtId="0" fontId="5" fillId="0" borderId="45" xfId="1" applyFont="1" applyBorder="1" applyAlignment="1" applyProtection="1">
      <alignment horizontal="center" vertical="center" wrapText="1"/>
      <protection locked="0"/>
    </xf>
    <xf numFmtId="0" fontId="5" fillId="0" borderId="44" xfId="1" applyFont="1" applyBorder="1" applyAlignment="1" applyProtection="1">
      <alignment horizontal="center" vertical="center" wrapText="1"/>
      <protection locked="0"/>
    </xf>
    <xf numFmtId="0" fontId="5" fillId="0" borderId="31" xfId="1" applyFont="1" applyBorder="1" applyAlignment="1" applyProtection="1">
      <alignment horizontal="center" vertical="center" textRotation="90" wrapText="1"/>
      <protection locked="0"/>
    </xf>
    <xf numFmtId="0" fontId="5" fillId="0" borderId="20" xfId="1" applyFont="1" applyBorder="1" applyAlignment="1" applyProtection="1">
      <alignment horizontal="center" vertical="center" textRotation="90" wrapText="1"/>
      <protection locked="0"/>
    </xf>
    <xf numFmtId="0" fontId="5" fillId="0" borderId="40" xfId="1" applyFont="1" applyBorder="1" applyAlignment="1" applyProtection="1">
      <alignment horizontal="center" vertical="center" textRotation="90" wrapText="1"/>
      <protection locked="0"/>
    </xf>
    <xf numFmtId="0" fontId="22" fillId="2" borderId="0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right" vertical="center" wrapText="1"/>
      <protection locked="0"/>
    </xf>
    <xf numFmtId="0" fontId="5" fillId="2" borderId="1" xfId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alignment horizontal="right" wrapText="1"/>
    </xf>
    <xf numFmtId="0" fontId="4" fillId="0" borderId="0" xfId="1" applyFont="1" applyBorder="1" applyAlignment="1" applyProtection="1">
      <alignment horizontal="right" wrapText="1"/>
    </xf>
    <xf numFmtId="0" fontId="4" fillId="0" borderId="1" xfId="1" applyFont="1" applyBorder="1" applyAlignment="1" applyProtection="1">
      <alignment horizontal="right" wrapText="1"/>
    </xf>
    <xf numFmtId="0" fontId="1" fillId="0" borderId="10" xfId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/>
      <protection locked="0"/>
    </xf>
    <xf numFmtId="0" fontId="1" fillId="0" borderId="8" xfId="1" applyBorder="1" applyAlignment="1" applyProtection="1">
      <alignment horizontal="center"/>
      <protection locked="0"/>
    </xf>
    <xf numFmtId="0" fontId="5" fillId="0" borderId="29" xfId="1" applyFont="1" applyBorder="1" applyAlignment="1" applyProtection="1">
      <alignment horizontal="center" vertical="center" textRotation="90" wrapText="1"/>
      <protection locked="0"/>
    </xf>
    <xf numFmtId="0" fontId="5" fillId="0" borderId="18" xfId="1" applyFont="1" applyBorder="1" applyAlignment="1" applyProtection="1">
      <alignment horizontal="center" vertical="center" textRotation="90" wrapText="1"/>
      <protection locked="0"/>
    </xf>
    <xf numFmtId="0" fontId="5" fillId="0" borderId="33" xfId="1" applyFont="1" applyBorder="1" applyAlignment="1" applyProtection="1">
      <alignment horizontal="center" vertical="center" textRotation="90" wrapText="1"/>
      <protection locked="0"/>
    </xf>
    <xf numFmtId="0" fontId="5" fillId="0" borderId="27" xfId="1" applyFont="1" applyBorder="1" applyAlignment="1" applyProtection="1">
      <alignment horizontal="left" vertical="center" textRotation="90" wrapText="1"/>
      <protection locked="0"/>
    </xf>
    <xf numFmtId="0" fontId="5" fillId="0" borderId="24" xfId="1" applyFont="1" applyBorder="1" applyAlignment="1" applyProtection="1">
      <alignment horizontal="left" vertical="center" textRotation="90" wrapText="1"/>
      <protection locked="0"/>
    </xf>
    <xf numFmtId="0" fontId="5" fillId="0" borderId="34" xfId="1" applyFont="1" applyBorder="1" applyAlignment="1" applyProtection="1">
      <alignment horizontal="left" vertical="center" textRotation="90" wrapText="1"/>
      <protection locked="0"/>
    </xf>
    <xf numFmtId="0" fontId="5" fillId="0" borderId="27" xfId="1" applyFont="1" applyBorder="1" applyAlignment="1" applyProtection="1">
      <alignment horizontal="right" vertical="center" textRotation="90" wrapText="1"/>
      <protection locked="0"/>
    </xf>
    <xf numFmtId="0" fontId="5" fillId="0" borderId="24" xfId="1" applyFont="1" applyBorder="1" applyAlignment="1" applyProtection="1">
      <alignment horizontal="right" vertical="center" textRotation="90" wrapText="1"/>
      <protection locked="0"/>
    </xf>
    <xf numFmtId="0" fontId="5" fillId="0" borderId="34" xfId="1" applyFont="1" applyBorder="1" applyAlignment="1" applyProtection="1">
      <alignment horizontal="right" vertical="center" textRotation="90" wrapText="1"/>
      <protection locked="0"/>
    </xf>
    <xf numFmtId="0" fontId="5" fillId="0" borderId="28" xfId="1" applyFont="1" applyBorder="1" applyAlignment="1" applyProtection="1">
      <alignment horizontal="center" vertical="center" textRotation="90" wrapText="1"/>
      <protection locked="0"/>
    </xf>
    <xf numFmtId="0" fontId="5" fillId="0" borderId="26" xfId="1" applyFont="1" applyBorder="1" applyAlignment="1" applyProtection="1">
      <alignment horizontal="center" vertical="center" textRotation="90" wrapText="1"/>
      <protection locked="0"/>
    </xf>
    <xf numFmtId="0" fontId="5" fillId="0" borderId="35" xfId="1" applyFont="1" applyBorder="1" applyAlignment="1" applyProtection="1">
      <alignment horizontal="center" vertical="center" textRotation="90" wrapText="1"/>
      <protection locked="0"/>
    </xf>
    <xf numFmtId="0" fontId="5" fillId="0" borderId="43" xfId="1" applyFont="1" applyBorder="1" applyAlignment="1" applyProtection="1">
      <alignment horizontal="center" vertical="center" textRotation="90" wrapText="1"/>
      <protection locked="0"/>
    </xf>
    <xf numFmtId="0" fontId="5" fillId="0" borderId="39" xfId="1" applyFont="1" applyBorder="1" applyAlignment="1" applyProtection="1">
      <alignment horizontal="center" vertical="center" textRotation="90" wrapText="1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2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right" vertical="center" wrapText="1"/>
      <protection locked="0"/>
    </xf>
    <xf numFmtId="0" fontId="4" fillId="0" borderId="7" xfId="1" applyFont="1" applyBorder="1" applyAlignment="1" applyProtection="1">
      <alignment horizontal="right" vertical="center" wrapText="1"/>
      <protection locked="0"/>
    </xf>
    <xf numFmtId="0" fontId="4" fillId="0" borderId="6" xfId="1" applyFont="1" applyBorder="1" applyAlignment="1" applyProtection="1">
      <alignment horizontal="right" vertical="center" wrapText="1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1" fillId="0" borderId="3" xfId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26" fillId="0" borderId="49" xfId="1" applyFont="1" applyBorder="1" applyAlignment="1">
      <alignment horizontal="center" vertical="center" wrapText="1"/>
    </xf>
    <xf numFmtId="0" fontId="26" fillId="0" borderId="50" xfId="1" applyFont="1" applyBorder="1" applyAlignment="1">
      <alignment horizontal="center" vertical="center" wrapText="1"/>
    </xf>
    <xf numFmtId="4" fontId="26" fillId="2" borderId="14" xfId="1" applyNumberFormat="1" applyFont="1" applyFill="1" applyBorder="1" applyAlignment="1">
      <alignment horizontal="center" vertical="center" wrapText="1"/>
    </xf>
    <xf numFmtId="4" fontId="26" fillId="2" borderId="13" xfId="1" applyNumberFormat="1" applyFont="1" applyFill="1" applyBorder="1" applyAlignment="1">
      <alignment horizontal="center" vertical="center" wrapText="1"/>
    </xf>
    <xf numFmtId="4" fontId="26" fillId="2" borderId="12" xfId="1" applyNumberFormat="1" applyFont="1" applyFill="1" applyBorder="1" applyAlignment="1">
      <alignment horizontal="center" vertical="center" wrapText="1"/>
    </xf>
    <xf numFmtId="0" fontId="26" fillId="2" borderId="14" xfId="1" applyFont="1" applyFill="1" applyBorder="1" applyAlignment="1">
      <alignment horizontal="left" vertical="center" wrapText="1"/>
    </xf>
    <xf numFmtId="0" fontId="26" fillId="2" borderId="12" xfId="1" applyFont="1" applyFill="1" applyBorder="1" applyAlignment="1">
      <alignment horizontal="left" vertical="center" wrapText="1"/>
    </xf>
    <xf numFmtId="0" fontId="26" fillId="0" borderId="11" xfId="1" applyFont="1" applyBorder="1" applyAlignment="1">
      <alignment horizontal="center" vertical="center" wrapText="1"/>
    </xf>
    <xf numFmtId="0" fontId="26" fillId="0" borderId="48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4;&#1110;&#1090;%2003.2017/&#1055;&#1072;&#1089;&#1087;&#1086;&#1088;&#1090;-%20%20%20&#8470;%2084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(2)"/>
      <sheetName val=" розрахунок"/>
      <sheetName val="variablesList"/>
    </sheetNames>
    <sheetDataSet>
      <sheetData sheetId="0"/>
      <sheetData sheetId="1">
        <row r="7">
          <cell r="G7">
            <v>58937.090000000011</v>
          </cell>
        </row>
        <row r="8">
          <cell r="G8">
            <v>58676.490000000005</v>
          </cell>
        </row>
        <row r="9">
          <cell r="G9">
            <v>57912.520000000004</v>
          </cell>
        </row>
        <row r="10">
          <cell r="G10">
            <v>57107.119999999995</v>
          </cell>
        </row>
        <row r="11">
          <cell r="G11">
            <v>55792.62</v>
          </cell>
        </row>
        <row r="12">
          <cell r="G12">
            <v>53362.310000000005</v>
          </cell>
        </row>
        <row r="13">
          <cell r="G13">
            <v>49204.91</v>
          </cell>
        </row>
        <row r="14">
          <cell r="G14">
            <v>52027.61</v>
          </cell>
        </row>
        <row r="15">
          <cell r="G15">
            <v>49584.59</v>
          </cell>
        </row>
        <row r="16">
          <cell r="G16">
            <v>49014</v>
          </cell>
        </row>
        <row r="17">
          <cell r="G17">
            <v>50385.9</v>
          </cell>
        </row>
        <row r="18">
          <cell r="G18">
            <v>52477.5</v>
          </cell>
        </row>
        <row r="19">
          <cell r="G19">
            <v>52518.7</v>
          </cell>
        </row>
        <row r="20">
          <cell r="G20">
            <v>57124.779999999992</v>
          </cell>
        </row>
        <row r="21">
          <cell r="G21">
            <v>51262.99</v>
          </cell>
        </row>
        <row r="22">
          <cell r="G22">
            <v>52762.670000000006</v>
          </cell>
        </row>
        <row r="23">
          <cell r="G23">
            <v>53667.31</v>
          </cell>
        </row>
        <row r="24">
          <cell r="G24">
            <v>58114.81</v>
          </cell>
        </row>
        <row r="25">
          <cell r="G25">
            <v>58755.609999999993</v>
          </cell>
        </row>
        <row r="26">
          <cell r="G26">
            <v>53909.049999999996</v>
          </cell>
        </row>
        <row r="27">
          <cell r="G27">
            <v>50915.8</v>
          </cell>
        </row>
        <row r="28">
          <cell r="G28">
            <v>43115.990000000005</v>
          </cell>
        </row>
        <row r="29">
          <cell r="G29">
            <v>42230.42</v>
          </cell>
        </row>
        <row r="30">
          <cell r="G30">
            <v>41424.299999999996</v>
          </cell>
        </row>
        <row r="31">
          <cell r="G31">
            <v>41229.300000000003</v>
          </cell>
        </row>
        <row r="32">
          <cell r="G32">
            <v>50280.1</v>
          </cell>
        </row>
        <row r="33">
          <cell r="G33">
            <v>50031.880000000005</v>
          </cell>
        </row>
        <row r="34">
          <cell r="G34">
            <v>41542.36</v>
          </cell>
        </row>
        <row r="35">
          <cell r="G35">
            <v>35697.759999999995</v>
          </cell>
        </row>
        <row r="36">
          <cell r="G36">
            <v>38772.1</v>
          </cell>
        </row>
        <row r="37">
          <cell r="G37">
            <v>41575.799999999996</v>
          </cell>
        </row>
        <row r="38">
          <cell r="G38">
            <v>1559414.3900000004</v>
          </cell>
        </row>
        <row r="40">
          <cell r="C40">
            <v>38.160619532405761</v>
          </cell>
          <cell r="D40">
            <v>38.159676798762192</v>
          </cell>
          <cell r="E40">
            <v>38.159891689362844</v>
          </cell>
          <cell r="F40">
            <v>38.160658645556609</v>
          </cell>
          <cell r="G40">
            <v>38.160184474185847</v>
          </cell>
        </row>
        <row r="41">
          <cell r="C41">
            <v>9114.5075167750329</v>
          </cell>
          <cell r="D41">
            <v>9114.2823487094738</v>
          </cell>
          <cell r="F41">
            <v>9114.5168587907501</v>
          </cell>
          <cell r="G41">
            <v>9114.4036049029455</v>
          </cell>
        </row>
        <row r="42">
          <cell r="C42">
            <v>10.600172092334933</v>
          </cell>
          <cell r="D42">
            <v>10.599910221878387</v>
          </cell>
          <cell r="E42">
            <v>10.599969913711901</v>
          </cell>
          <cell r="F42">
            <v>10.600182957099058</v>
          </cell>
          <cell r="G42">
            <v>10.600051242829402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G53"/>
  <sheetViews>
    <sheetView tabSelected="1" view="pageBreakPreview" topLeftCell="A16" zoomScale="80" zoomScaleNormal="70" zoomScaleSheetLayoutView="80" workbookViewId="0">
      <selection activeCell="Q51" sqref="Q51"/>
    </sheetView>
  </sheetViews>
  <sheetFormatPr defaultRowHeight="15" x14ac:dyDescent="0.25"/>
  <cols>
    <col min="1" max="1" width="4.85546875" style="1" customWidth="1"/>
    <col min="2" max="2" width="8.42578125" style="1" customWidth="1"/>
    <col min="3" max="4" width="8.28515625" style="1" customWidth="1"/>
    <col min="5" max="5" width="7.85546875" style="1" customWidth="1"/>
    <col min="6" max="6" width="7.140625" style="1" customWidth="1"/>
    <col min="7" max="7" width="7.42578125" style="1" customWidth="1"/>
    <col min="8" max="8" width="7.140625" style="1" customWidth="1"/>
    <col min="9" max="9" width="7.28515625" style="1" customWidth="1"/>
    <col min="10" max="10" width="7.7109375" style="1" customWidth="1"/>
    <col min="11" max="11" width="7.140625" style="1" customWidth="1"/>
    <col min="12" max="12" width="7.7109375" style="1" customWidth="1"/>
    <col min="13" max="13" width="7.85546875" style="1" customWidth="1"/>
    <col min="14" max="14" width="8" style="1" customWidth="1"/>
    <col min="15" max="15" width="9" style="1" customWidth="1"/>
    <col min="16" max="16" width="6.7109375" style="1" customWidth="1"/>
    <col min="17" max="17" width="8.7109375" style="1" customWidth="1"/>
    <col min="18" max="18" width="8.85546875" style="1" customWidth="1"/>
    <col min="19" max="20" width="6.7109375" style="1" customWidth="1"/>
    <col min="21" max="21" width="7.5703125" style="1" customWidth="1"/>
    <col min="22" max="23" width="6.7109375" style="1" customWidth="1"/>
    <col min="24" max="24" width="7.5703125" style="1" customWidth="1"/>
    <col min="25" max="25" width="7.42578125" style="1" customWidth="1"/>
    <col min="26" max="26" width="7" style="1" customWidth="1"/>
    <col min="27" max="27" width="7.28515625" style="1" customWidth="1"/>
    <col min="28" max="28" width="7.7109375" style="1" customWidth="1"/>
    <col min="29" max="29" width="9.140625" style="1"/>
    <col min="30" max="30" width="7.5703125" style="1" bestFit="1" customWidth="1"/>
    <col min="31" max="31" width="9.5703125" style="1" bestFit="1" customWidth="1"/>
    <col min="32" max="32" width="7.5703125" style="1" bestFit="1" customWidth="1"/>
    <col min="33" max="33" width="10.28515625" style="1" bestFit="1" customWidth="1"/>
    <col min="34" max="16384" width="9.140625" style="1"/>
  </cols>
  <sheetData>
    <row r="1" spans="1:33" ht="15.75" x14ac:dyDescent="0.25">
      <c r="A1" s="123" t="s">
        <v>47</v>
      </c>
      <c r="B1" s="122"/>
      <c r="C1" s="122"/>
      <c r="D1" s="122"/>
      <c r="E1" s="121"/>
      <c r="F1" s="121"/>
      <c r="G1" s="153" t="s">
        <v>46</v>
      </c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4" t="s">
        <v>45</v>
      </c>
      <c r="AA1" s="154"/>
      <c r="AB1" s="155"/>
    </row>
    <row r="2" spans="1:33" ht="29.25" customHeight="1" x14ac:dyDescent="0.25">
      <c r="A2" s="116" t="s">
        <v>44</v>
      </c>
      <c r="B2" s="108"/>
      <c r="C2" s="120"/>
      <c r="D2" s="108"/>
      <c r="E2" s="119"/>
      <c r="F2" s="118"/>
      <c r="G2" s="117"/>
      <c r="H2" s="179" t="s">
        <v>43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17"/>
      <c r="AA2" s="117"/>
      <c r="AB2" s="113"/>
    </row>
    <row r="3" spans="1:33" ht="19.5" customHeight="1" x14ac:dyDescent="0.25">
      <c r="A3" s="116" t="s">
        <v>42</v>
      </c>
      <c r="B3" s="2"/>
      <c r="C3" s="115"/>
      <c r="D3" s="2"/>
      <c r="E3" s="2"/>
      <c r="F3" s="108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3"/>
    </row>
    <row r="4" spans="1:33" ht="15" customHeight="1" x14ac:dyDescent="0.25">
      <c r="A4" s="110" t="s">
        <v>41</v>
      </c>
      <c r="B4" s="2"/>
      <c r="C4" s="2"/>
      <c r="D4" s="2"/>
      <c r="E4" s="2"/>
      <c r="F4" s="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1"/>
    </row>
    <row r="5" spans="1:33" ht="15.75" x14ac:dyDescent="0.25">
      <c r="A5" s="110" t="s">
        <v>40</v>
      </c>
      <c r="B5" s="2"/>
      <c r="C5" s="2"/>
      <c r="D5" s="2"/>
      <c r="E5" s="2"/>
      <c r="F5" s="108"/>
      <c r="G5" s="108"/>
      <c r="H5" s="108"/>
      <c r="I5" s="107"/>
      <c r="J5" s="107"/>
      <c r="K5" s="109" t="s">
        <v>39</v>
      </c>
      <c r="L5" s="107"/>
      <c r="M5" s="107"/>
      <c r="N5" s="107"/>
      <c r="O5" s="107"/>
      <c r="P5" s="107"/>
      <c r="Q5" s="107"/>
      <c r="R5" s="107"/>
      <c r="S5" s="108"/>
      <c r="T5" s="107"/>
      <c r="U5" s="107"/>
      <c r="V5" s="159" t="s">
        <v>38</v>
      </c>
      <c r="W5" s="159"/>
      <c r="X5" s="156" t="s">
        <v>37</v>
      </c>
      <c r="Y5" s="156"/>
      <c r="Z5" s="106" t="s">
        <v>36</v>
      </c>
      <c r="AA5" s="166" t="s">
        <v>35</v>
      </c>
      <c r="AB5" s="167"/>
    </row>
    <row r="6" spans="1:33" ht="5.25" customHeight="1" thickBot="1" x14ac:dyDescent="0.3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5"/>
    </row>
    <row r="7" spans="1:33" ht="29.25" customHeight="1" thickBot="1" x14ac:dyDescent="0.3">
      <c r="A7" s="176" t="s">
        <v>34</v>
      </c>
      <c r="B7" s="170" t="s">
        <v>33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170" t="s">
        <v>32</v>
      </c>
      <c r="O7" s="171"/>
      <c r="P7" s="171"/>
      <c r="Q7" s="171"/>
      <c r="R7" s="171"/>
      <c r="S7" s="171"/>
      <c r="T7" s="171"/>
      <c r="U7" s="171"/>
      <c r="V7" s="171"/>
      <c r="W7" s="171"/>
      <c r="X7" s="198" t="s">
        <v>31</v>
      </c>
      <c r="Y7" s="195" t="s">
        <v>30</v>
      </c>
      <c r="Z7" s="192" t="s">
        <v>29</v>
      </c>
      <c r="AA7" s="192" t="s">
        <v>28</v>
      </c>
      <c r="AB7" s="189" t="s">
        <v>27</v>
      </c>
    </row>
    <row r="8" spans="1:33" ht="16.5" customHeight="1" thickBot="1" x14ac:dyDescent="0.3">
      <c r="A8" s="177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76" t="s">
        <v>26</v>
      </c>
      <c r="O8" s="203" t="s">
        <v>25</v>
      </c>
      <c r="P8" s="204"/>
      <c r="Q8" s="204"/>
      <c r="R8" s="204"/>
      <c r="S8" s="204"/>
      <c r="T8" s="204"/>
      <c r="U8" s="204"/>
      <c r="V8" s="204"/>
      <c r="W8" s="205"/>
      <c r="X8" s="199"/>
      <c r="Y8" s="196"/>
      <c r="Z8" s="193"/>
      <c r="AA8" s="193"/>
      <c r="AB8" s="190"/>
    </row>
    <row r="9" spans="1:33" ht="32.25" customHeight="1" thickBot="1" x14ac:dyDescent="0.3">
      <c r="A9" s="177"/>
      <c r="B9" s="201" t="s">
        <v>24</v>
      </c>
      <c r="C9" s="168" t="s">
        <v>23</v>
      </c>
      <c r="D9" s="168" t="s">
        <v>22</v>
      </c>
      <c r="E9" s="168" t="s">
        <v>21</v>
      </c>
      <c r="F9" s="168" t="s">
        <v>20</v>
      </c>
      <c r="G9" s="168" t="s">
        <v>19</v>
      </c>
      <c r="H9" s="168" t="s">
        <v>18</v>
      </c>
      <c r="I9" s="168" t="s">
        <v>17</v>
      </c>
      <c r="J9" s="168" t="s">
        <v>16</v>
      </c>
      <c r="K9" s="168" t="s">
        <v>15</v>
      </c>
      <c r="L9" s="168" t="s">
        <v>14</v>
      </c>
      <c r="M9" s="157" t="s">
        <v>13</v>
      </c>
      <c r="N9" s="177"/>
      <c r="O9" s="160" t="s">
        <v>12</v>
      </c>
      <c r="P9" s="161"/>
      <c r="Q9" s="162"/>
      <c r="R9" s="163" t="s">
        <v>11</v>
      </c>
      <c r="S9" s="164"/>
      <c r="T9" s="165"/>
      <c r="U9" s="160" t="s">
        <v>10</v>
      </c>
      <c r="V9" s="161"/>
      <c r="W9" s="162"/>
      <c r="X9" s="199"/>
      <c r="Y9" s="196"/>
      <c r="Z9" s="193"/>
      <c r="AA9" s="193"/>
      <c r="AB9" s="190"/>
    </row>
    <row r="10" spans="1:33" ht="92.25" customHeight="1" thickBot="1" x14ac:dyDescent="0.3">
      <c r="A10" s="178"/>
      <c r="B10" s="202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58"/>
      <c r="N10" s="178"/>
      <c r="O10" s="105" t="s">
        <v>9</v>
      </c>
      <c r="P10" s="104" t="s">
        <v>8</v>
      </c>
      <c r="Q10" s="103" t="s">
        <v>7</v>
      </c>
      <c r="R10" s="102" t="s">
        <v>9</v>
      </c>
      <c r="S10" s="100" t="s">
        <v>8</v>
      </c>
      <c r="T10" s="99" t="s">
        <v>7</v>
      </c>
      <c r="U10" s="101" t="s">
        <v>9</v>
      </c>
      <c r="V10" s="100" t="s">
        <v>8</v>
      </c>
      <c r="W10" s="99" t="s">
        <v>7</v>
      </c>
      <c r="X10" s="200"/>
      <c r="Y10" s="197"/>
      <c r="Z10" s="194"/>
      <c r="AA10" s="194"/>
      <c r="AB10" s="191"/>
      <c r="AE10" s="1" t="s">
        <v>6</v>
      </c>
    </row>
    <row r="11" spans="1:33" s="75" customFormat="1" x14ac:dyDescent="0.2">
      <c r="A11" s="98">
        <v>1</v>
      </c>
      <c r="B11" s="97">
        <v>96.075000000000003</v>
      </c>
      <c r="C11" s="96">
        <v>2.165</v>
      </c>
      <c r="D11" s="96">
        <v>0.67</v>
      </c>
      <c r="E11" s="96">
        <v>0.105</v>
      </c>
      <c r="F11" s="96">
        <v>0.10100000000000001</v>
      </c>
      <c r="G11" s="96">
        <v>2E-3</v>
      </c>
      <c r="H11" s="96">
        <v>0.02</v>
      </c>
      <c r="I11" s="96">
        <v>1.2E-2</v>
      </c>
      <c r="J11" s="96">
        <v>8.9999999999999993E-3</v>
      </c>
      <c r="K11" s="96">
        <v>6.0000000000000001E-3</v>
      </c>
      <c r="L11" s="96">
        <v>0.67500000000000004</v>
      </c>
      <c r="M11" s="95">
        <v>0.16</v>
      </c>
      <c r="N11" s="94">
        <v>0.6986</v>
      </c>
      <c r="O11" s="93">
        <v>8182</v>
      </c>
      <c r="P11" s="90">
        <v>34.26</v>
      </c>
      <c r="Q11" s="92">
        <f t="shared" ref="Q11:Q41" si="0">P11/3.6</f>
        <v>9.5166666666666657</v>
      </c>
      <c r="R11" s="91">
        <v>9074</v>
      </c>
      <c r="S11" s="90">
        <v>37.99</v>
      </c>
      <c r="T11" s="89">
        <f t="shared" ref="T11:T41" si="1">S11/3.6</f>
        <v>10.552777777777779</v>
      </c>
      <c r="U11" s="88">
        <v>11914</v>
      </c>
      <c r="V11" s="87">
        <v>49.89</v>
      </c>
      <c r="W11" s="55">
        <f>V11/3.6</f>
        <v>13.858333333333333</v>
      </c>
      <c r="X11" s="86">
        <v>-21.9</v>
      </c>
      <c r="Y11" s="85"/>
      <c r="Z11" s="68"/>
      <c r="AA11" s="68"/>
      <c r="AB11" s="67"/>
      <c r="AC11" s="16">
        <f t="shared" ref="AC11:AC41" si="2">SUM(B11:M11)+$K$42+$N$42</f>
        <v>100</v>
      </c>
      <c r="AD11" s="15"/>
      <c r="AE11" s="76"/>
      <c r="AF11" s="76"/>
      <c r="AG11" s="76"/>
    </row>
    <row r="12" spans="1:33" s="75" customFormat="1" x14ac:dyDescent="0.2">
      <c r="A12" s="51">
        <v>2</v>
      </c>
      <c r="B12" s="74">
        <v>96.066000000000003</v>
      </c>
      <c r="C12" s="57">
        <v>2.17</v>
      </c>
      <c r="D12" s="57">
        <v>0.67100000000000004</v>
      </c>
      <c r="E12" s="57">
        <v>0.105</v>
      </c>
      <c r="F12" s="57">
        <v>0.10100000000000001</v>
      </c>
      <c r="G12" s="57">
        <v>2E-3</v>
      </c>
      <c r="H12" s="57">
        <v>0.02</v>
      </c>
      <c r="I12" s="57">
        <v>1.2E-2</v>
      </c>
      <c r="J12" s="57">
        <v>8.9999999999999993E-3</v>
      </c>
      <c r="K12" s="57">
        <v>6.0000000000000001E-3</v>
      </c>
      <c r="L12" s="57">
        <v>0.67700000000000005</v>
      </c>
      <c r="M12" s="73">
        <v>0.161</v>
      </c>
      <c r="N12" s="72">
        <v>0.6986</v>
      </c>
      <c r="O12" s="29">
        <v>8182</v>
      </c>
      <c r="P12" s="63">
        <v>34.26</v>
      </c>
      <c r="Q12" s="38">
        <f t="shared" si="0"/>
        <v>9.5166666666666657</v>
      </c>
      <c r="R12" s="26">
        <v>9075</v>
      </c>
      <c r="S12" s="63">
        <v>37.99</v>
      </c>
      <c r="T12" s="37">
        <f t="shared" si="1"/>
        <v>10.552777777777779</v>
      </c>
      <c r="U12" s="71">
        <v>11914</v>
      </c>
      <c r="V12" s="70">
        <v>49.89</v>
      </c>
      <c r="W12" s="55">
        <f>V12/3.6</f>
        <v>13.858333333333333</v>
      </c>
      <c r="X12" s="84">
        <v>-20.9</v>
      </c>
      <c r="Y12" s="83"/>
      <c r="Z12" s="66"/>
      <c r="AA12" s="66"/>
      <c r="AB12" s="65"/>
      <c r="AC12" s="16">
        <f t="shared" si="2"/>
        <v>100.00000000000001</v>
      </c>
      <c r="AD12" s="15"/>
      <c r="AE12" s="76"/>
      <c r="AF12" s="76"/>
      <c r="AG12" s="76"/>
    </row>
    <row r="13" spans="1:33" s="13" customFormat="1" x14ac:dyDescent="0.25">
      <c r="A13" s="51">
        <v>3</v>
      </c>
      <c r="B13" s="82">
        <v>96.019000000000005</v>
      </c>
      <c r="C13" s="81">
        <v>2.2120000000000002</v>
      </c>
      <c r="D13" s="81">
        <v>0.68700000000000006</v>
      </c>
      <c r="E13" s="81">
        <v>0.106</v>
      </c>
      <c r="F13" s="81">
        <v>0.10199999999999999</v>
      </c>
      <c r="G13" s="81">
        <v>2E-3</v>
      </c>
      <c r="H13" s="81">
        <v>0.02</v>
      </c>
      <c r="I13" s="81">
        <v>1.2E-2</v>
      </c>
      <c r="J13" s="81">
        <v>8.9999999999999993E-3</v>
      </c>
      <c r="K13" s="81">
        <v>6.0000000000000001E-3</v>
      </c>
      <c r="L13" s="81">
        <v>0.66300000000000003</v>
      </c>
      <c r="M13" s="80">
        <v>0.16200000000000001</v>
      </c>
      <c r="N13" s="47">
        <v>0.69910000000000005</v>
      </c>
      <c r="O13" s="29">
        <v>8188</v>
      </c>
      <c r="P13" s="46">
        <v>34.28</v>
      </c>
      <c r="Q13" s="38">
        <f t="shared" si="0"/>
        <v>9.5222222222222221</v>
      </c>
      <c r="R13" s="26">
        <v>9080</v>
      </c>
      <c r="S13" s="46">
        <v>38.020000000000003</v>
      </c>
      <c r="T13" s="37">
        <f t="shared" si="1"/>
        <v>10.561111111111112</v>
      </c>
      <c r="U13" s="62">
        <v>11919</v>
      </c>
      <c r="V13" s="61">
        <v>49.9</v>
      </c>
      <c r="W13" s="55">
        <f>V13/3.6</f>
        <v>13.861111111111111</v>
      </c>
      <c r="X13" s="43">
        <v>-20.5</v>
      </c>
      <c r="Y13" s="42"/>
      <c r="Z13" s="66"/>
      <c r="AA13" s="66"/>
      <c r="AB13" s="65"/>
      <c r="AC13" s="16">
        <f t="shared" si="2"/>
        <v>100</v>
      </c>
      <c r="AD13" s="15" t="str">
        <f t="shared" ref="AD13:AD41" si="3">IF(AC13=100,"ОК"," ")</f>
        <v>ОК</v>
      </c>
      <c r="AE13" s="14"/>
      <c r="AF13" s="14"/>
      <c r="AG13" s="14"/>
    </row>
    <row r="14" spans="1:33" s="75" customFormat="1" x14ac:dyDescent="0.2">
      <c r="A14" s="51">
        <v>4</v>
      </c>
      <c r="B14" s="82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0"/>
      <c r="N14" s="47"/>
      <c r="O14" s="29">
        <v>8188</v>
      </c>
      <c r="P14" s="46">
        <v>34.28</v>
      </c>
      <c r="Q14" s="38">
        <f t="shared" si="0"/>
        <v>9.5222222222222221</v>
      </c>
      <c r="R14" s="26">
        <v>9080</v>
      </c>
      <c r="S14" s="46">
        <v>38.020000000000003</v>
      </c>
      <c r="T14" s="37">
        <f t="shared" si="1"/>
        <v>10.561111111111112</v>
      </c>
      <c r="U14" s="62"/>
      <c r="V14" s="61"/>
      <c r="W14" s="55"/>
      <c r="X14" s="43"/>
      <c r="Y14" s="42"/>
      <c r="Z14" s="66"/>
      <c r="AA14" s="66"/>
      <c r="AB14" s="65"/>
      <c r="AC14" s="16">
        <f t="shared" si="2"/>
        <v>0</v>
      </c>
      <c r="AD14" s="15" t="str">
        <f t="shared" si="3"/>
        <v xml:space="preserve"> </v>
      </c>
      <c r="AE14" s="76"/>
      <c r="AF14" s="76"/>
      <c r="AG14" s="76"/>
    </row>
    <row r="15" spans="1:33" s="75" customFormat="1" x14ac:dyDescent="0.2">
      <c r="A15" s="34">
        <v>5</v>
      </c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7"/>
      <c r="N15" s="30"/>
      <c r="O15" s="29">
        <v>8188</v>
      </c>
      <c r="P15" s="46">
        <v>34.28</v>
      </c>
      <c r="Q15" s="38">
        <f t="shared" si="0"/>
        <v>9.5222222222222221</v>
      </c>
      <c r="R15" s="26">
        <v>9080</v>
      </c>
      <c r="S15" s="46">
        <v>38.020000000000003</v>
      </c>
      <c r="T15" s="37">
        <f t="shared" si="1"/>
        <v>10.561111111111112</v>
      </c>
      <c r="U15" s="60"/>
      <c r="V15" s="59"/>
      <c r="W15" s="55"/>
      <c r="X15" s="39"/>
      <c r="Y15" s="19"/>
      <c r="Z15" s="68"/>
      <c r="AA15" s="68"/>
      <c r="AB15" s="67"/>
      <c r="AC15" s="16">
        <f t="shared" si="2"/>
        <v>0</v>
      </c>
      <c r="AD15" s="15" t="str">
        <f t="shared" si="3"/>
        <v xml:space="preserve"> </v>
      </c>
      <c r="AE15" s="76"/>
      <c r="AF15" s="76"/>
      <c r="AG15" s="76"/>
    </row>
    <row r="16" spans="1:33" s="75" customFormat="1" x14ac:dyDescent="0.2">
      <c r="A16" s="51">
        <v>6</v>
      </c>
      <c r="B16" s="82">
        <v>95.781999999999996</v>
      </c>
      <c r="C16" s="81">
        <v>2.3610000000000002</v>
      </c>
      <c r="D16" s="81">
        <v>0.74</v>
      </c>
      <c r="E16" s="81">
        <v>0.11700000000000001</v>
      </c>
      <c r="F16" s="81">
        <v>0.11</v>
      </c>
      <c r="G16" s="81">
        <v>2E-3</v>
      </c>
      <c r="H16" s="81">
        <v>2.1999999999999999E-2</v>
      </c>
      <c r="I16" s="81">
        <v>1.2999999999999999E-2</v>
      </c>
      <c r="J16" s="81">
        <v>8.9999999999999993E-3</v>
      </c>
      <c r="K16" s="81">
        <v>7.0000000000000001E-3</v>
      </c>
      <c r="L16" s="81">
        <v>0.66200000000000003</v>
      </c>
      <c r="M16" s="80">
        <v>0.17499999999999999</v>
      </c>
      <c r="N16" s="47">
        <v>0.70120000000000005</v>
      </c>
      <c r="O16" s="29">
        <v>8208</v>
      </c>
      <c r="P16" s="46">
        <v>34.369999999999997</v>
      </c>
      <c r="Q16" s="38">
        <f t="shared" si="0"/>
        <v>9.5472222222222207</v>
      </c>
      <c r="R16" s="26">
        <v>9101</v>
      </c>
      <c r="S16" s="46">
        <v>38.11</v>
      </c>
      <c r="T16" s="37">
        <f t="shared" si="1"/>
        <v>10.58611111111111</v>
      </c>
      <c r="U16" s="62">
        <v>11929</v>
      </c>
      <c r="V16" s="61">
        <v>49.95</v>
      </c>
      <c r="W16" s="55">
        <f>V16/3.6</f>
        <v>13.875</v>
      </c>
      <c r="X16" s="43">
        <v>-22.2</v>
      </c>
      <c r="Y16" s="42"/>
      <c r="Z16" s="66"/>
      <c r="AA16" s="66"/>
      <c r="AB16" s="65"/>
      <c r="AC16" s="16">
        <f t="shared" si="2"/>
        <v>100.00000000000001</v>
      </c>
      <c r="AD16" s="15" t="str">
        <f t="shared" si="3"/>
        <v>ОК</v>
      </c>
      <c r="AE16" s="76"/>
      <c r="AF16" s="76"/>
      <c r="AG16" s="76"/>
    </row>
    <row r="17" spans="1:33" s="75" customFormat="1" x14ac:dyDescent="0.2">
      <c r="A17" s="34">
        <v>7</v>
      </c>
      <c r="B17" s="79">
        <v>95.722999999999999</v>
      </c>
      <c r="C17" s="78">
        <v>2.39</v>
      </c>
      <c r="D17" s="78">
        <v>0.746</v>
      </c>
      <c r="E17" s="78">
        <v>0.11700000000000001</v>
      </c>
      <c r="F17" s="78">
        <v>0.112</v>
      </c>
      <c r="G17" s="78">
        <v>2E-3</v>
      </c>
      <c r="H17" s="78">
        <v>2.1999999999999999E-2</v>
      </c>
      <c r="I17" s="78">
        <v>1.2999999999999999E-2</v>
      </c>
      <c r="J17" s="78">
        <v>8.9999999999999993E-3</v>
      </c>
      <c r="K17" s="78">
        <v>1.0999999999999999E-2</v>
      </c>
      <c r="L17" s="78">
        <v>0.67800000000000005</v>
      </c>
      <c r="M17" s="77">
        <v>0.17699999999999999</v>
      </c>
      <c r="N17" s="30">
        <v>0.7016</v>
      </c>
      <c r="O17" s="29">
        <v>8209</v>
      </c>
      <c r="P17" s="28">
        <v>34.369999999999997</v>
      </c>
      <c r="Q17" s="27">
        <f t="shared" si="0"/>
        <v>9.5472222222222207</v>
      </c>
      <c r="R17" s="26">
        <v>9102</v>
      </c>
      <c r="S17" s="28">
        <v>38.11</v>
      </c>
      <c r="T17" s="24">
        <f t="shared" si="1"/>
        <v>10.58611111111111</v>
      </c>
      <c r="U17" s="60">
        <v>11927</v>
      </c>
      <c r="V17" s="59">
        <v>49.94</v>
      </c>
      <c r="W17" s="55">
        <f>V17/3.6</f>
        <v>13.872222222222222</v>
      </c>
      <c r="X17" s="39">
        <v>-22.3</v>
      </c>
      <c r="Y17" s="19"/>
      <c r="Z17" s="68"/>
      <c r="AA17" s="68"/>
      <c r="AB17" s="67"/>
      <c r="AC17" s="16">
        <f t="shared" si="2"/>
        <v>100</v>
      </c>
      <c r="AD17" s="15" t="str">
        <f t="shared" si="3"/>
        <v>ОК</v>
      </c>
      <c r="AE17" s="76"/>
      <c r="AF17" s="76"/>
      <c r="AG17" s="76"/>
    </row>
    <row r="18" spans="1:33" s="75" customFormat="1" x14ac:dyDescent="0.2">
      <c r="A18" s="51">
        <v>8</v>
      </c>
      <c r="B18" s="7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73"/>
      <c r="N18" s="72"/>
      <c r="O18" s="29">
        <v>8209</v>
      </c>
      <c r="P18" s="46">
        <v>34.369999999999997</v>
      </c>
      <c r="Q18" s="38">
        <f t="shared" si="0"/>
        <v>9.5472222222222207</v>
      </c>
      <c r="R18" s="26">
        <v>9102</v>
      </c>
      <c r="S18" s="46">
        <v>38.11</v>
      </c>
      <c r="T18" s="37">
        <f t="shared" si="1"/>
        <v>10.58611111111111</v>
      </c>
      <c r="U18" s="71"/>
      <c r="V18" s="70"/>
      <c r="W18" s="55"/>
      <c r="X18" s="43"/>
      <c r="Y18" s="42"/>
      <c r="Z18" s="66"/>
      <c r="AA18" s="66"/>
      <c r="AB18" s="65"/>
      <c r="AC18" s="16">
        <f t="shared" si="2"/>
        <v>0</v>
      </c>
      <c r="AD18" s="15" t="str">
        <f t="shared" si="3"/>
        <v xml:space="preserve"> </v>
      </c>
      <c r="AE18" s="76"/>
      <c r="AF18" s="76"/>
      <c r="AG18" s="76"/>
    </row>
    <row r="19" spans="1:33" s="13" customFormat="1" x14ac:dyDescent="0.25">
      <c r="A19" s="51">
        <v>9</v>
      </c>
      <c r="B19" s="74">
        <v>95.59</v>
      </c>
      <c r="C19" s="57">
        <v>2.5</v>
      </c>
      <c r="D19" s="57">
        <v>0.78200000000000003</v>
      </c>
      <c r="E19" s="57">
        <v>0.122</v>
      </c>
      <c r="F19" s="57">
        <v>0.11799999999999999</v>
      </c>
      <c r="G19" s="57">
        <v>2E-3</v>
      </c>
      <c r="H19" s="57">
        <v>2.3E-2</v>
      </c>
      <c r="I19" s="57">
        <v>1.4E-2</v>
      </c>
      <c r="J19" s="57">
        <v>0.01</v>
      </c>
      <c r="K19" s="57">
        <v>7.0000000000000001E-3</v>
      </c>
      <c r="L19" s="57">
        <v>0.64500000000000002</v>
      </c>
      <c r="M19" s="73">
        <v>0.187</v>
      </c>
      <c r="N19" s="72">
        <v>0.70279999999999998</v>
      </c>
      <c r="O19" s="29">
        <v>8225</v>
      </c>
      <c r="P19" s="63">
        <v>34.44</v>
      </c>
      <c r="Q19" s="38">
        <f t="shared" si="0"/>
        <v>9.5666666666666664</v>
      </c>
      <c r="R19" s="26">
        <v>9120</v>
      </c>
      <c r="S19" s="63">
        <v>38.19</v>
      </c>
      <c r="T19" s="37">
        <f t="shared" si="1"/>
        <v>10.608333333333333</v>
      </c>
      <c r="U19" s="71">
        <v>11939</v>
      </c>
      <c r="V19" s="70">
        <v>50</v>
      </c>
      <c r="W19" s="55">
        <f>V19/3.6</f>
        <v>13.888888888888889</v>
      </c>
      <c r="X19" s="43">
        <v>-21.7</v>
      </c>
      <c r="Y19" s="42"/>
      <c r="Z19" s="69"/>
      <c r="AA19" s="69"/>
      <c r="AB19" s="65"/>
      <c r="AC19" s="16">
        <f t="shared" si="2"/>
        <v>99.999999999999986</v>
      </c>
      <c r="AD19" s="15" t="str">
        <f t="shared" si="3"/>
        <v>ОК</v>
      </c>
      <c r="AE19" s="14"/>
      <c r="AF19" s="14"/>
      <c r="AG19" s="14"/>
    </row>
    <row r="20" spans="1:33" s="13" customFormat="1" x14ac:dyDescent="0.25">
      <c r="A20" s="51">
        <v>10</v>
      </c>
      <c r="B20" s="50">
        <v>95.546000000000006</v>
      </c>
      <c r="C20" s="49">
        <v>2.524</v>
      </c>
      <c r="D20" s="49">
        <v>0.79300000000000004</v>
      </c>
      <c r="E20" s="49">
        <v>0.124</v>
      </c>
      <c r="F20" s="49">
        <v>0.12</v>
      </c>
      <c r="G20" s="49">
        <v>2E-3</v>
      </c>
      <c r="H20" s="49">
        <v>2.4E-2</v>
      </c>
      <c r="I20" s="49">
        <v>1.4E-2</v>
      </c>
      <c r="J20" s="49">
        <v>1.0999999999999999E-2</v>
      </c>
      <c r="K20" s="49">
        <v>7.0000000000000001E-3</v>
      </c>
      <c r="L20" s="49">
        <v>0.64500000000000002</v>
      </c>
      <c r="M20" s="48">
        <v>0.19</v>
      </c>
      <c r="N20" s="47">
        <v>0.70330000000000004</v>
      </c>
      <c r="O20" s="29">
        <v>8229</v>
      </c>
      <c r="P20" s="63">
        <v>34.450000000000003</v>
      </c>
      <c r="Q20" s="38">
        <f t="shared" si="0"/>
        <v>9.5694444444444446</v>
      </c>
      <c r="R20" s="26">
        <v>9124</v>
      </c>
      <c r="S20" s="63">
        <v>38.200000000000003</v>
      </c>
      <c r="T20" s="37">
        <f t="shared" si="1"/>
        <v>10.611111111111112</v>
      </c>
      <c r="U20" s="62">
        <v>11941</v>
      </c>
      <c r="V20" s="61">
        <v>50</v>
      </c>
      <c r="W20" s="55">
        <f>V20/3.6</f>
        <v>13.888888888888889</v>
      </c>
      <c r="X20" s="43">
        <v>-21.3</v>
      </c>
      <c r="Y20" s="42"/>
      <c r="Z20" s="66"/>
      <c r="AA20" s="66"/>
      <c r="AB20" s="65"/>
      <c r="AC20" s="16">
        <f t="shared" si="2"/>
        <v>100</v>
      </c>
      <c r="AD20" s="15" t="str">
        <f t="shared" si="3"/>
        <v>ОК</v>
      </c>
      <c r="AE20" s="14"/>
      <c r="AF20" s="14"/>
      <c r="AG20" s="14"/>
    </row>
    <row r="21" spans="1:33" s="13" customFormat="1" x14ac:dyDescent="0.25">
      <c r="A21" s="51">
        <v>11</v>
      </c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8"/>
      <c r="N21" s="47"/>
      <c r="O21" s="29">
        <v>8229</v>
      </c>
      <c r="P21" s="63">
        <v>34.450000000000003</v>
      </c>
      <c r="Q21" s="38">
        <f t="shared" si="0"/>
        <v>9.5694444444444446</v>
      </c>
      <c r="R21" s="26">
        <v>9124</v>
      </c>
      <c r="S21" s="63">
        <v>38.200000000000003</v>
      </c>
      <c r="T21" s="37">
        <f t="shared" si="1"/>
        <v>10.611111111111112</v>
      </c>
      <c r="U21" s="62"/>
      <c r="V21" s="61"/>
      <c r="W21" s="55"/>
      <c r="X21" s="43"/>
      <c r="Y21" s="42"/>
      <c r="Z21" s="66"/>
      <c r="AA21" s="66"/>
      <c r="AB21" s="65"/>
      <c r="AC21" s="16">
        <f t="shared" si="2"/>
        <v>0</v>
      </c>
      <c r="AD21" s="15" t="str">
        <f t="shared" si="3"/>
        <v xml:space="preserve"> </v>
      </c>
      <c r="AE21" s="14"/>
      <c r="AF21" s="14"/>
      <c r="AG21" s="14"/>
    </row>
    <row r="22" spans="1:33" s="13" customFormat="1" x14ac:dyDescent="0.25">
      <c r="A22" s="34">
        <v>12</v>
      </c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0"/>
      <c r="O22" s="29">
        <v>8229</v>
      </c>
      <c r="P22" s="63">
        <v>34.450000000000003</v>
      </c>
      <c r="Q22" s="38">
        <f t="shared" si="0"/>
        <v>9.5694444444444446</v>
      </c>
      <c r="R22" s="26">
        <v>9124</v>
      </c>
      <c r="S22" s="63">
        <v>38.200000000000003</v>
      </c>
      <c r="T22" s="37">
        <f t="shared" si="1"/>
        <v>10.611111111111112</v>
      </c>
      <c r="U22" s="60"/>
      <c r="V22" s="59"/>
      <c r="W22" s="55"/>
      <c r="X22" s="39"/>
      <c r="Y22" s="19"/>
      <c r="Z22" s="68"/>
      <c r="AA22" s="68"/>
      <c r="AB22" s="67"/>
      <c r="AC22" s="16">
        <f t="shared" si="2"/>
        <v>0</v>
      </c>
      <c r="AD22" s="15" t="str">
        <f t="shared" si="3"/>
        <v xml:space="preserve"> </v>
      </c>
      <c r="AE22" s="14"/>
      <c r="AF22" s="14"/>
      <c r="AG22" s="14"/>
    </row>
    <row r="23" spans="1:33" s="13" customFormat="1" x14ac:dyDescent="0.25">
      <c r="A23" s="51">
        <v>13</v>
      </c>
      <c r="B23" s="50">
        <v>95.593000000000004</v>
      </c>
      <c r="C23" s="49">
        <v>2.4780000000000002</v>
      </c>
      <c r="D23" s="49">
        <v>0.79300000000000004</v>
      </c>
      <c r="E23" s="49">
        <v>0.126</v>
      </c>
      <c r="F23" s="49">
        <v>0.123</v>
      </c>
      <c r="G23" s="49">
        <v>2E-3</v>
      </c>
      <c r="H23" s="49">
        <v>2.4E-2</v>
      </c>
      <c r="I23" s="49">
        <v>1.4999999999999999E-2</v>
      </c>
      <c r="J23" s="49">
        <v>1.0999999999999999E-2</v>
      </c>
      <c r="K23" s="49">
        <v>6.0000000000000001E-3</v>
      </c>
      <c r="L23" s="49">
        <v>0.64900000000000002</v>
      </c>
      <c r="M23" s="48">
        <v>0.18</v>
      </c>
      <c r="N23" s="47">
        <v>0.70299999999999996</v>
      </c>
      <c r="O23" s="29">
        <v>8228</v>
      </c>
      <c r="P23" s="63">
        <v>34.450000000000003</v>
      </c>
      <c r="Q23" s="38">
        <f t="shared" si="0"/>
        <v>9.5694444444444446</v>
      </c>
      <c r="R23" s="26">
        <v>9123</v>
      </c>
      <c r="S23" s="63">
        <v>38.200000000000003</v>
      </c>
      <c r="T23" s="37">
        <f t="shared" si="1"/>
        <v>10.611111111111112</v>
      </c>
      <c r="U23" s="62">
        <v>11941</v>
      </c>
      <c r="V23" s="61">
        <v>50</v>
      </c>
      <c r="W23" s="55">
        <f>V23/3.6</f>
        <v>13.888888888888889</v>
      </c>
      <c r="X23" s="43">
        <v>-22</v>
      </c>
      <c r="Y23" s="42"/>
      <c r="Z23" s="66"/>
      <c r="AA23" s="66"/>
      <c r="AB23" s="65"/>
      <c r="AC23" s="16">
        <f t="shared" si="2"/>
        <v>100.00000000000001</v>
      </c>
      <c r="AD23" s="15" t="str">
        <f t="shared" si="3"/>
        <v>ОК</v>
      </c>
      <c r="AE23" s="14"/>
      <c r="AF23" s="14"/>
      <c r="AG23" s="14"/>
    </row>
    <row r="24" spans="1:33" s="13" customFormat="1" x14ac:dyDescent="0.25">
      <c r="A24" s="34">
        <v>14</v>
      </c>
      <c r="B24" s="33">
        <v>95.665000000000006</v>
      </c>
      <c r="C24" s="32">
        <v>2.4369999999999998</v>
      </c>
      <c r="D24" s="32">
        <v>0.78</v>
      </c>
      <c r="E24" s="32">
        <v>0.125</v>
      </c>
      <c r="F24" s="32">
        <v>0.121</v>
      </c>
      <c r="G24" s="32">
        <v>2E-3</v>
      </c>
      <c r="H24" s="32">
        <v>2.4E-2</v>
      </c>
      <c r="I24" s="32">
        <v>1.4E-2</v>
      </c>
      <c r="J24" s="32">
        <v>1.2E-2</v>
      </c>
      <c r="K24" s="32">
        <v>5.0000000000000001E-3</v>
      </c>
      <c r="L24" s="32">
        <v>0.64</v>
      </c>
      <c r="M24" s="31">
        <v>0.17499999999999999</v>
      </c>
      <c r="N24" s="30">
        <v>0.70220000000000005</v>
      </c>
      <c r="O24" s="29">
        <v>8222</v>
      </c>
      <c r="P24" s="64">
        <v>34.42</v>
      </c>
      <c r="Q24" s="27">
        <f t="shared" si="0"/>
        <v>9.5611111111111118</v>
      </c>
      <c r="R24" s="26">
        <v>9117</v>
      </c>
      <c r="S24" s="64">
        <v>38.18</v>
      </c>
      <c r="T24" s="24">
        <f t="shared" si="1"/>
        <v>10.605555555555556</v>
      </c>
      <c r="U24" s="60">
        <v>11940</v>
      </c>
      <c r="V24" s="59">
        <v>50</v>
      </c>
      <c r="W24" s="55">
        <f>V24/3.6</f>
        <v>13.888888888888889</v>
      </c>
      <c r="X24" s="39">
        <v>-21.8</v>
      </c>
      <c r="Y24" s="19"/>
      <c r="Z24" s="18"/>
      <c r="AA24" s="18"/>
      <c r="AB24" s="17"/>
      <c r="AC24" s="16">
        <f t="shared" si="2"/>
        <v>99.999999999999986</v>
      </c>
      <c r="AD24" s="15" t="str">
        <f t="shared" si="3"/>
        <v>ОК</v>
      </c>
      <c r="AE24" s="14"/>
      <c r="AF24" s="14"/>
      <c r="AG24" s="14"/>
    </row>
    <row r="25" spans="1:33" s="13" customFormat="1" x14ac:dyDescent="0.25">
      <c r="A25" s="51">
        <v>15</v>
      </c>
      <c r="B25" s="50">
        <v>95.652000000000001</v>
      </c>
      <c r="C25" s="49">
        <v>2.4470000000000001</v>
      </c>
      <c r="D25" s="49">
        <v>0.78400000000000003</v>
      </c>
      <c r="E25" s="49">
        <v>0.125</v>
      </c>
      <c r="F25" s="49">
        <v>0.121</v>
      </c>
      <c r="G25" s="49">
        <v>2E-3</v>
      </c>
      <c r="H25" s="49">
        <v>2.4E-2</v>
      </c>
      <c r="I25" s="49">
        <v>1.4E-2</v>
      </c>
      <c r="J25" s="49">
        <v>1.2E-2</v>
      </c>
      <c r="K25" s="49">
        <v>5.0000000000000001E-3</v>
      </c>
      <c r="L25" s="49">
        <v>0.64</v>
      </c>
      <c r="M25" s="48">
        <v>0.17399999999999999</v>
      </c>
      <c r="N25" s="47">
        <v>0.7026</v>
      </c>
      <c r="O25" s="29">
        <v>8226</v>
      </c>
      <c r="P25" s="63">
        <v>34.44</v>
      </c>
      <c r="Q25" s="38">
        <f t="shared" si="0"/>
        <v>9.5666666666666664</v>
      </c>
      <c r="R25" s="26">
        <v>9121</v>
      </c>
      <c r="S25" s="63">
        <v>38.19</v>
      </c>
      <c r="T25" s="37">
        <f t="shared" si="1"/>
        <v>10.608333333333333</v>
      </c>
      <c r="U25" s="62">
        <v>11942</v>
      </c>
      <c r="V25" s="61">
        <v>50</v>
      </c>
      <c r="W25" s="55">
        <f>V25/3.6</f>
        <v>13.888888888888889</v>
      </c>
      <c r="X25" s="43">
        <v>-21.9</v>
      </c>
      <c r="Y25" s="42"/>
      <c r="Z25" s="53"/>
      <c r="AA25" s="53"/>
      <c r="AB25" s="52"/>
      <c r="AC25" s="16">
        <f t="shared" si="2"/>
        <v>100</v>
      </c>
      <c r="AD25" s="15" t="str">
        <f t="shared" si="3"/>
        <v>ОК</v>
      </c>
      <c r="AE25" s="14"/>
      <c r="AF25" s="14"/>
      <c r="AG25" s="14"/>
    </row>
    <row r="26" spans="1:33" s="13" customFormat="1" x14ac:dyDescent="0.25">
      <c r="A26" s="51">
        <v>16</v>
      </c>
      <c r="B26" s="50">
        <v>95.87</v>
      </c>
      <c r="C26" s="49">
        <v>2.3719999999999999</v>
      </c>
      <c r="D26" s="49">
        <v>0.74099999999999999</v>
      </c>
      <c r="E26" s="49">
        <v>0.113</v>
      </c>
      <c r="F26" s="49">
        <v>0.11899999999999999</v>
      </c>
      <c r="G26" s="49">
        <v>1E-3</v>
      </c>
      <c r="H26" s="49">
        <v>2.3E-2</v>
      </c>
      <c r="I26" s="49">
        <v>1.4999999999999999E-2</v>
      </c>
      <c r="J26" s="49">
        <v>1.4E-2</v>
      </c>
      <c r="K26" s="49">
        <v>1.2E-2</v>
      </c>
      <c r="L26" s="49">
        <v>0.55100000000000005</v>
      </c>
      <c r="M26" s="48">
        <v>0.16900000000000001</v>
      </c>
      <c r="N26" s="47">
        <v>0.70089999999999997</v>
      </c>
      <c r="O26" s="29">
        <v>8220</v>
      </c>
      <c r="P26" s="46">
        <v>34.42</v>
      </c>
      <c r="Q26" s="38">
        <f t="shared" si="0"/>
        <v>9.5611111111111118</v>
      </c>
      <c r="R26" s="26">
        <v>9115</v>
      </c>
      <c r="S26" s="46">
        <v>38.17</v>
      </c>
      <c r="T26" s="37">
        <f t="shared" si="1"/>
        <v>10.602777777777778</v>
      </c>
      <c r="U26" s="62">
        <v>11948</v>
      </c>
      <c r="V26" s="61">
        <v>50.03</v>
      </c>
      <c r="W26" s="55">
        <f>V26/3.6</f>
        <v>13.897222222222222</v>
      </c>
      <c r="X26" s="43">
        <v>-22.3</v>
      </c>
      <c r="Y26" s="42"/>
      <c r="Z26" s="53"/>
      <c r="AA26" s="53"/>
      <c r="AB26" s="52"/>
      <c r="AC26" s="16">
        <f t="shared" si="2"/>
        <v>100</v>
      </c>
      <c r="AD26" s="15" t="str">
        <f t="shared" si="3"/>
        <v>ОК</v>
      </c>
      <c r="AE26" s="14"/>
      <c r="AF26" s="14"/>
      <c r="AG26" s="14"/>
    </row>
    <row r="27" spans="1:33" s="13" customFormat="1" x14ac:dyDescent="0.25">
      <c r="A27" s="51">
        <v>17</v>
      </c>
      <c r="B27" s="50">
        <v>95.549000000000007</v>
      </c>
      <c r="C27" s="49">
        <v>2.516</v>
      </c>
      <c r="D27" s="49">
        <v>0.80500000000000005</v>
      </c>
      <c r="E27" s="49">
        <v>0.125</v>
      </c>
      <c r="F27" s="49">
        <v>0.12</v>
      </c>
      <c r="G27" s="49">
        <v>2E-3</v>
      </c>
      <c r="H27" s="49">
        <v>2.3E-2</v>
      </c>
      <c r="I27" s="49">
        <v>1.4E-2</v>
      </c>
      <c r="J27" s="49">
        <v>1.0999999999999999E-2</v>
      </c>
      <c r="K27" s="49">
        <v>5.0000000000000001E-3</v>
      </c>
      <c r="L27" s="49">
        <v>0.64500000000000002</v>
      </c>
      <c r="M27" s="48">
        <v>0.185</v>
      </c>
      <c r="N27" s="47">
        <v>0.70330000000000004</v>
      </c>
      <c r="O27" s="29">
        <v>8230</v>
      </c>
      <c r="P27" s="46">
        <v>34.46</v>
      </c>
      <c r="Q27" s="38">
        <f t="shared" si="0"/>
        <v>9.5722222222222229</v>
      </c>
      <c r="R27" s="26">
        <v>9125</v>
      </c>
      <c r="S27" s="46">
        <v>38.21</v>
      </c>
      <c r="T27" s="37">
        <f t="shared" si="1"/>
        <v>10.613888888888889</v>
      </c>
      <c r="U27" s="62">
        <v>11942</v>
      </c>
      <c r="V27" s="61">
        <v>50.01</v>
      </c>
      <c r="W27" s="55">
        <f>V27/3.6</f>
        <v>13.891666666666666</v>
      </c>
      <c r="X27" s="43">
        <v>-22.1</v>
      </c>
      <c r="Y27" s="42"/>
      <c r="Z27" s="53"/>
      <c r="AA27" s="53"/>
      <c r="AB27" s="52"/>
      <c r="AC27" s="16">
        <f t="shared" si="2"/>
        <v>100</v>
      </c>
      <c r="AD27" s="15" t="str">
        <f t="shared" si="3"/>
        <v>ОК</v>
      </c>
      <c r="AE27" s="14"/>
      <c r="AF27" s="14"/>
      <c r="AG27" s="14"/>
    </row>
    <row r="28" spans="1:33" s="13" customFormat="1" x14ac:dyDescent="0.25">
      <c r="A28" s="51">
        <v>18</v>
      </c>
      <c r="B28" s="50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8"/>
      <c r="N28" s="47"/>
      <c r="O28" s="29">
        <v>8230</v>
      </c>
      <c r="P28" s="46">
        <v>34.46</v>
      </c>
      <c r="Q28" s="38">
        <f t="shared" si="0"/>
        <v>9.5722222222222229</v>
      </c>
      <c r="R28" s="26">
        <v>9125</v>
      </c>
      <c r="S28" s="46">
        <v>38.21</v>
      </c>
      <c r="T28" s="37">
        <f t="shared" si="1"/>
        <v>10.613888888888889</v>
      </c>
      <c r="U28" s="62"/>
      <c r="V28" s="61"/>
      <c r="W28" s="55"/>
      <c r="X28" s="43"/>
      <c r="Y28" s="42"/>
      <c r="Z28" s="53"/>
      <c r="AA28" s="53"/>
      <c r="AB28" s="52"/>
      <c r="AC28" s="16">
        <f t="shared" si="2"/>
        <v>0</v>
      </c>
      <c r="AD28" s="15" t="str">
        <f t="shared" si="3"/>
        <v xml:space="preserve"> </v>
      </c>
      <c r="AE28" s="14"/>
      <c r="AF28" s="14"/>
      <c r="AG28" s="14"/>
    </row>
    <row r="29" spans="1:33" s="13" customFormat="1" x14ac:dyDescent="0.25">
      <c r="A29" s="34">
        <v>19</v>
      </c>
      <c r="B29" s="33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0"/>
      <c r="O29" s="29">
        <v>8230</v>
      </c>
      <c r="P29" s="46">
        <v>34.46</v>
      </c>
      <c r="Q29" s="38">
        <f t="shared" si="0"/>
        <v>9.5722222222222229</v>
      </c>
      <c r="R29" s="26">
        <v>9125</v>
      </c>
      <c r="S29" s="46">
        <v>38.21</v>
      </c>
      <c r="T29" s="37">
        <f t="shared" si="1"/>
        <v>10.613888888888889</v>
      </c>
      <c r="U29" s="60"/>
      <c r="V29" s="59"/>
      <c r="W29" s="55"/>
      <c r="X29" s="39"/>
      <c r="Y29" s="19"/>
      <c r="Z29" s="18"/>
      <c r="AA29" s="18"/>
      <c r="AB29" s="17"/>
      <c r="AC29" s="16">
        <f t="shared" si="2"/>
        <v>0</v>
      </c>
      <c r="AD29" s="15" t="str">
        <f t="shared" si="3"/>
        <v xml:space="preserve"> </v>
      </c>
      <c r="AE29" s="14"/>
      <c r="AF29" s="14"/>
      <c r="AG29" s="14"/>
    </row>
    <row r="30" spans="1:33" s="13" customFormat="1" x14ac:dyDescent="0.25">
      <c r="A30" s="51">
        <v>20</v>
      </c>
      <c r="B30" s="50">
        <v>95.716999999999999</v>
      </c>
      <c r="C30" s="49">
        <v>2.4060000000000001</v>
      </c>
      <c r="D30" s="49">
        <v>0.75800000000000001</v>
      </c>
      <c r="E30" s="49">
        <v>0.121</v>
      </c>
      <c r="F30" s="49">
        <v>0.11799999999999999</v>
      </c>
      <c r="G30" s="49">
        <v>2E-3</v>
      </c>
      <c r="H30" s="49">
        <v>2.3E-2</v>
      </c>
      <c r="I30" s="49">
        <v>1.4E-2</v>
      </c>
      <c r="J30" s="49">
        <v>1.0999999999999999E-2</v>
      </c>
      <c r="K30" s="49">
        <v>7.0000000000000001E-3</v>
      </c>
      <c r="L30" s="49">
        <v>0.65500000000000003</v>
      </c>
      <c r="M30" s="48">
        <v>0.16800000000000001</v>
      </c>
      <c r="N30" s="47">
        <v>0.70179999999999998</v>
      </c>
      <c r="O30" s="29">
        <v>8217</v>
      </c>
      <c r="P30" s="46">
        <v>34.4</v>
      </c>
      <c r="Q30" s="38">
        <f t="shared" si="0"/>
        <v>9.5555555555555554</v>
      </c>
      <c r="R30" s="58">
        <v>9111</v>
      </c>
      <c r="S30" s="46">
        <v>38.15</v>
      </c>
      <c r="T30" s="37">
        <f t="shared" si="1"/>
        <v>10.597222222222221</v>
      </c>
      <c r="U30" s="45">
        <v>11936</v>
      </c>
      <c r="V30" s="44">
        <v>49.98</v>
      </c>
      <c r="W30" s="55">
        <f t="shared" ref="W30:W41" si="4">V30/3.6</f>
        <v>13.883333333333333</v>
      </c>
      <c r="X30" s="43">
        <v>-22.3</v>
      </c>
      <c r="Y30" s="42"/>
      <c r="Z30" s="53"/>
      <c r="AA30" s="53"/>
      <c r="AB30" s="52">
        <v>0</v>
      </c>
      <c r="AC30" s="16">
        <f t="shared" si="2"/>
        <v>99.999999999999986</v>
      </c>
      <c r="AD30" s="15" t="str">
        <f t="shared" si="3"/>
        <v>ОК</v>
      </c>
      <c r="AE30" s="14"/>
      <c r="AF30" s="14"/>
      <c r="AG30" s="14"/>
    </row>
    <row r="31" spans="1:33" s="13" customFormat="1" x14ac:dyDescent="0.25">
      <c r="A31" s="34">
        <v>21</v>
      </c>
      <c r="B31" s="33">
        <v>95.863</v>
      </c>
      <c r="C31" s="32">
        <v>2.3010000000000002</v>
      </c>
      <c r="D31" s="32">
        <v>0.73199999999999998</v>
      </c>
      <c r="E31" s="32">
        <v>0.11700000000000001</v>
      </c>
      <c r="F31" s="32">
        <v>0.115</v>
      </c>
      <c r="G31" s="32">
        <v>2E-3</v>
      </c>
      <c r="H31" s="32">
        <v>2.3E-2</v>
      </c>
      <c r="I31" s="32">
        <v>1.4E-2</v>
      </c>
      <c r="J31" s="32">
        <v>1.0999999999999999E-2</v>
      </c>
      <c r="K31" s="32">
        <v>6.0000000000000001E-3</v>
      </c>
      <c r="L31" s="32">
        <v>0.66</v>
      </c>
      <c r="M31" s="31">
        <v>0.156</v>
      </c>
      <c r="N31" s="30">
        <v>0.7006</v>
      </c>
      <c r="O31" s="29">
        <v>8207</v>
      </c>
      <c r="P31" s="28">
        <v>34.36</v>
      </c>
      <c r="Q31" s="27">
        <f t="shared" si="0"/>
        <v>9.5444444444444443</v>
      </c>
      <c r="R31" s="26">
        <v>9100</v>
      </c>
      <c r="S31" s="28">
        <v>38.1</v>
      </c>
      <c r="T31" s="24">
        <f t="shared" si="1"/>
        <v>10.583333333333334</v>
      </c>
      <c r="U31" s="23">
        <v>11931</v>
      </c>
      <c r="V31" s="22">
        <v>49.96</v>
      </c>
      <c r="W31" s="55">
        <f t="shared" si="4"/>
        <v>13.877777777777778</v>
      </c>
      <c r="X31" s="39">
        <v>-22.5</v>
      </c>
      <c r="Y31" s="19"/>
      <c r="Z31" s="18"/>
      <c r="AA31" s="18"/>
      <c r="AB31" s="17"/>
      <c r="AC31" s="16">
        <f t="shared" si="2"/>
        <v>99.999999999999986</v>
      </c>
      <c r="AD31" s="15" t="str">
        <f t="shared" si="3"/>
        <v>ОК</v>
      </c>
      <c r="AE31" s="14"/>
      <c r="AF31" s="14"/>
      <c r="AG31" s="14"/>
    </row>
    <row r="32" spans="1:33" s="13" customFormat="1" x14ac:dyDescent="0.25">
      <c r="A32" s="51">
        <v>22</v>
      </c>
      <c r="B32" s="50">
        <v>95.628</v>
      </c>
      <c r="C32" s="49">
        <v>2.4649999999999999</v>
      </c>
      <c r="D32" s="49">
        <v>0.78300000000000003</v>
      </c>
      <c r="E32" s="49">
        <v>0.125</v>
      </c>
      <c r="F32" s="49">
        <v>0.121</v>
      </c>
      <c r="G32" s="49">
        <v>2E-3</v>
      </c>
      <c r="H32" s="49">
        <v>2.4E-2</v>
      </c>
      <c r="I32" s="49">
        <v>1.4E-2</v>
      </c>
      <c r="J32" s="49">
        <v>1.2E-2</v>
      </c>
      <c r="K32" s="49">
        <v>7.0000000000000001E-3</v>
      </c>
      <c r="L32" s="49">
        <v>0.64300000000000002</v>
      </c>
      <c r="M32" s="48">
        <v>0.17599999999999999</v>
      </c>
      <c r="N32" s="47">
        <v>0.70269999999999999</v>
      </c>
      <c r="O32" s="29">
        <v>8226</v>
      </c>
      <c r="P32" s="46">
        <v>34.44</v>
      </c>
      <c r="Q32" s="38">
        <f t="shared" si="0"/>
        <v>9.5666666666666664</v>
      </c>
      <c r="R32" s="26">
        <v>9121</v>
      </c>
      <c r="S32" s="46">
        <v>38.19</v>
      </c>
      <c r="T32" s="37">
        <f t="shared" si="1"/>
        <v>10.608333333333333</v>
      </c>
      <c r="U32" s="45">
        <v>11941</v>
      </c>
      <c r="V32" s="44">
        <v>50</v>
      </c>
      <c r="W32" s="55">
        <f t="shared" si="4"/>
        <v>13.888888888888889</v>
      </c>
      <c r="X32" s="43">
        <v>-22.2</v>
      </c>
      <c r="Y32" s="42"/>
      <c r="Z32" s="57"/>
      <c r="AA32" s="57"/>
      <c r="AB32" s="56"/>
      <c r="AC32" s="16">
        <f t="shared" si="2"/>
        <v>100</v>
      </c>
      <c r="AD32" s="15" t="str">
        <f t="shared" si="3"/>
        <v>ОК</v>
      </c>
      <c r="AE32" s="14"/>
      <c r="AF32" s="14"/>
      <c r="AG32" s="14"/>
    </row>
    <row r="33" spans="1:33" s="13" customFormat="1" x14ac:dyDescent="0.25">
      <c r="A33" s="51">
        <v>23</v>
      </c>
      <c r="B33" s="50">
        <v>95.584000000000003</v>
      </c>
      <c r="C33" s="49">
        <v>2.4990000000000001</v>
      </c>
      <c r="D33" s="49">
        <v>0.79500000000000004</v>
      </c>
      <c r="E33" s="49">
        <v>0.127</v>
      </c>
      <c r="F33" s="49">
        <v>0.124</v>
      </c>
      <c r="G33" s="49">
        <v>2E-3</v>
      </c>
      <c r="H33" s="49">
        <v>2.4E-2</v>
      </c>
      <c r="I33" s="49">
        <v>1.4999999999999999E-2</v>
      </c>
      <c r="J33" s="49">
        <v>1.0999999999999999E-2</v>
      </c>
      <c r="K33" s="49">
        <v>6.0000000000000001E-3</v>
      </c>
      <c r="L33" s="49">
        <v>0.63300000000000001</v>
      </c>
      <c r="M33" s="48">
        <v>0.18</v>
      </c>
      <c r="N33" s="47">
        <v>0.70309999999999995</v>
      </c>
      <c r="O33" s="29">
        <v>8231</v>
      </c>
      <c r="P33" s="46">
        <v>34.46</v>
      </c>
      <c r="Q33" s="38">
        <f t="shared" si="0"/>
        <v>9.5722222222222229</v>
      </c>
      <c r="R33" s="26">
        <v>9126</v>
      </c>
      <c r="S33" s="46">
        <v>38.22</v>
      </c>
      <c r="T33" s="37">
        <f t="shared" si="1"/>
        <v>10.616666666666665</v>
      </c>
      <c r="U33" s="45">
        <v>11945</v>
      </c>
      <c r="V33" s="44">
        <v>50.02</v>
      </c>
      <c r="W33" s="55">
        <f t="shared" si="4"/>
        <v>13.894444444444446</v>
      </c>
      <c r="X33" s="43">
        <v>-22.2</v>
      </c>
      <c r="Y33" s="42"/>
      <c r="Z33" s="53"/>
      <c r="AA33" s="53"/>
      <c r="AB33" s="52"/>
      <c r="AC33" s="16">
        <f t="shared" si="2"/>
        <v>99.999999999999986</v>
      </c>
      <c r="AD33" s="15" t="str">
        <f t="shared" si="3"/>
        <v>ОК</v>
      </c>
      <c r="AE33" s="14"/>
      <c r="AF33" s="14"/>
      <c r="AG33" s="14"/>
    </row>
    <row r="34" spans="1:33" s="13" customFormat="1" x14ac:dyDescent="0.25">
      <c r="A34" s="51">
        <v>24</v>
      </c>
      <c r="B34" s="50">
        <v>95.572999999999993</v>
      </c>
      <c r="C34" s="49">
        <v>2.4870000000000001</v>
      </c>
      <c r="D34" s="49">
        <v>0.79200000000000004</v>
      </c>
      <c r="E34" s="49">
        <v>0.126</v>
      </c>
      <c r="F34" s="49">
        <v>0.123</v>
      </c>
      <c r="G34" s="49">
        <v>2E-3</v>
      </c>
      <c r="H34" s="49">
        <v>2.4E-2</v>
      </c>
      <c r="I34" s="49">
        <v>1.4E-2</v>
      </c>
      <c r="J34" s="49">
        <v>1.0999999999999999E-2</v>
      </c>
      <c r="K34" s="49">
        <v>8.0000000000000002E-3</v>
      </c>
      <c r="L34" s="49">
        <v>0.66200000000000003</v>
      </c>
      <c r="M34" s="48">
        <v>0.17799999999999999</v>
      </c>
      <c r="N34" s="47">
        <v>0.70309999999999995</v>
      </c>
      <c r="O34" s="29">
        <v>8227</v>
      </c>
      <c r="P34" s="46">
        <v>34.450000000000003</v>
      </c>
      <c r="Q34" s="38">
        <f t="shared" si="0"/>
        <v>9.5694444444444446</v>
      </c>
      <c r="R34" s="26">
        <v>9122</v>
      </c>
      <c r="S34" s="46">
        <v>38.200000000000003</v>
      </c>
      <c r="T34" s="37">
        <f t="shared" si="1"/>
        <v>10.611111111111112</v>
      </c>
      <c r="U34" s="45">
        <v>11940</v>
      </c>
      <c r="V34" s="44">
        <v>50</v>
      </c>
      <c r="W34" s="55">
        <f t="shared" si="4"/>
        <v>13.888888888888889</v>
      </c>
      <c r="X34" s="43">
        <v>-21.2</v>
      </c>
      <c r="Y34" s="42"/>
      <c r="Z34" s="53"/>
      <c r="AA34" s="53"/>
      <c r="AB34" s="52"/>
      <c r="AC34" s="16">
        <f t="shared" si="2"/>
        <v>99.999999999999986</v>
      </c>
      <c r="AD34" s="15" t="str">
        <f t="shared" si="3"/>
        <v>ОК</v>
      </c>
      <c r="AE34" s="14"/>
      <c r="AF34" s="14"/>
      <c r="AG34" s="14"/>
    </row>
    <row r="35" spans="1:33" s="13" customFormat="1" x14ac:dyDescent="0.25">
      <c r="A35" s="51">
        <v>25</v>
      </c>
      <c r="B35" s="50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8"/>
      <c r="N35" s="47"/>
      <c r="O35" s="29">
        <v>8227</v>
      </c>
      <c r="P35" s="46">
        <v>34.450000000000003</v>
      </c>
      <c r="Q35" s="38">
        <f t="shared" si="0"/>
        <v>9.5694444444444446</v>
      </c>
      <c r="R35" s="26">
        <v>9122</v>
      </c>
      <c r="S35" s="46">
        <v>38.200000000000003</v>
      </c>
      <c r="T35" s="37">
        <f t="shared" si="1"/>
        <v>10.611111111111112</v>
      </c>
      <c r="U35" s="45">
        <v>11940</v>
      </c>
      <c r="V35" s="44">
        <v>50</v>
      </c>
      <c r="W35" s="21">
        <f t="shared" si="4"/>
        <v>13.888888888888889</v>
      </c>
      <c r="X35" s="54"/>
      <c r="Y35" s="42"/>
      <c r="Z35" s="53"/>
      <c r="AA35" s="53"/>
      <c r="AB35" s="52"/>
      <c r="AC35" s="16">
        <f t="shared" si="2"/>
        <v>0</v>
      </c>
      <c r="AD35" s="15" t="str">
        <f t="shared" si="3"/>
        <v xml:space="preserve"> </v>
      </c>
      <c r="AE35" s="14"/>
      <c r="AF35" s="14"/>
      <c r="AG35" s="14"/>
    </row>
    <row r="36" spans="1:33" s="13" customFormat="1" x14ac:dyDescent="0.25">
      <c r="A36" s="34">
        <v>26</v>
      </c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0"/>
      <c r="O36" s="29">
        <v>8227</v>
      </c>
      <c r="P36" s="46">
        <v>34.450000000000003</v>
      </c>
      <c r="Q36" s="27">
        <f t="shared" si="0"/>
        <v>9.5694444444444446</v>
      </c>
      <c r="R36" s="26">
        <v>9122</v>
      </c>
      <c r="S36" s="46">
        <v>38.200000000000003</v>
      </c>
      <c r="T36" s="24">
        <f t="shared" si="1"/>
        <v>10.611111111111112</v>
      </c>
      <c r="U36" s="23">
        <v>11940</v>
      </c>
      <c r="V36" s="22">
        <v>50</v>
      </c>
      <c r="W36" s="21">
        <f t="shared" si="4"/>
        <v>13.888888888888889</v>
      </c>
      <c r="X36" s="20"/>
      <c r="Y36" s="19"/>
      <c r="Z36" s="18"/>
      <c r="AA36" s="18"/>
      <c r="AB36" s="17"/>
      <c r="AC36" s="16">
        <f t="shared" si="2"/>
        <v>0</v>
      </c>
      <c r="AD36" s="15" t="str">
        <f t="shared" si="3"/>
        <v xml:space="preserve"> </v>
      </c>
      <c r="AE36" s="14"/>
      <c r="AF36" s="14"/>
      <c r="AG36" s="14"/>
    </row>
    <row r="37" spans="1:33" s="13" customFormat="1" x14ac:dyDescent="0.25">
      <c r="A37" s="51">
        <v>27</v>
      </c>
      <c r="B37" s="50">
        <v>95.406999999999996</v>
      </c>
      <c r="C37" s="49">
        <v>2.6190000000000002</v>
      </c>
      <c r="D37" s="49">
        <v>0.83099999999999996</v>
      </c>
      <c r="E37" s="49">
        <v>0.13300000000000001</v>
      </c>
      <c r="F37" s="49">
        <v>0.13</v>
      </c>
      <c r="G37" s="49">
        <v>2E-3</v>
      </c>
      <c r="H37" s="49">
        <v>2.5999999999999999E-2</v>
      </c>
      <c r="I37" s="49">
        <v>1.4999999999999999E-2</v>
      </c>
      <c r="J37" s="49">
        <v>1.2E-2</v>
      </c>
      <c r="K37" s="49">
        <v>6.0000000000000001E-3</v>
      </c>
      <c r="L37" s="49">
        <v>0.63</v>
      </c>
      <c r="M37" s="48">
        <v>0.189</v>
      </c>
      <c r="N37" s="47">
        <v>0.7046</v>
      </c>
      <c r="O37" s="29">
        <v>8246</v>
      </c>
      <c r="P37" s="46">
        <v>34.520000000000003</v>
      </c>
      <c r="Q37" s="38">
        <f t="shared" si="0"/>
        <v>9.5888888888888903</v>
      </c>
      <c r="R37" s="26">
        <v>9142</v>
      </c>
      <c r="S37" s="46">
        <v>38.28</v>
      </c>
      <c r="T37" s="37">
        <f t="shared" si="1"/>
        <v>10.633333333333333</v>
      </c>
      <c r="U37" s="45">
        <v>11953</v>
      </c>
      <c r="V37" s="44">
        <v>50.05</v>
      </c>
      <c r="W37" s="21">
        <f t="shared" si="4"/>
        <v>13.902777777777777</v>
      </c>
      <c r="X37" s="43">
        <v>-21.7</v>
      </c>
      <c r="Y37" s="42"/>
      <c r="Z37" s="41"/>
      <c r="AA37" s="41"/>
      <c r="AB37" s="40"/>
      <c r="AC37" s="16">
        <f t="shared" si="2"/>
        <v>99.999999999999972</v>
      </c>
      <c r="AD37" s="15" t="str">
        <f t="shared" si="3"/>
        <v>ОК</v>
      </c>
      <c r="AE37" s="14"/>
      <c r="AF37" s="14"/>
      <c r="AG37" s="14"/>
    </row>
    <row r="38" spans="1:33" s="13" customFormat="1" x14ac:dyDescent="0.25">
      <c r="A38" s="34">
        <v>28</v>
      </c>
      <c r="B38" s="33">
        <v>95.453000000000003</v>
      </c>
      <c r="C38" s="32">
        <v>2.5830000000000002</v>
      </c>
      <c r="D38" s="32">
        <v>0.82</v>
      </c>
      <c r="E38" s="32">
        <v>0.13100000000000001</v>
      </c>
      <c r="F38" s="32">
        <v>0.128</v>
      </c>
      <c r="G38" s="32">
        <v>2E-3</v>
      </c>
      <c r="H38" s="32">
        <v>2.5000000000000001E-2</v>
      </c>
      <c r="I38" s="32">
        <v>1.4999999999999999E-2</v>
      </c>
      <c r="J38" s="32">
        <v>1.2E-2</v>
      </c>
      <c r="K38" s="32">
        <v>8.0000000000000002E-3</v>
      </c>
      <c r="L38" s="32">
        <v>0.63800000000000001</v>
      </c>
      <c r="M38" s="31">
        <v>0.185</v>
      </c>
      <c r="N38" s="30">
        <v>0.70420000000000005</v>
      </c>
      <c r="O38" s="29">
        <v>8241</v>
      </c>
      <c r="P38" s="28">
        <v>34.5</v>
      </c>
      <c r="Q38" s="38">
        <f t="shared" si="0"/>
        <v>9.5833333333333339</v>
      </c>
      <c r="R38" s="26">
        <v>9137</v>
      </c>
      <c r="S38" s="28">
        <v>38.26</v>
      </c>
      <c r="T38" s="37">
        <f t="shared" si="1"/>
        <v>10.627777777777776</v>
      </c>
      <c r="U38" s="23">
        <v>11949</v>
      </c>
      <c r="V38" s="22">
        <v>50.04</v>
      </c>
      <c r="W38" s="21">
        <f t="shared" si="4"/>
        <v>13.899999999999999</v>
      </c>
      <c r="X38" s="39">
        <v>-21.3</v>
      </c>
      <c r="Y38" s="19"/>
      <c r="Z38" s="36"/>
      <c r="AA38" s="36"/>
      <c r="AB38" s="35"/>
      <c r="AC38" s="16">
        <f t="shared" si="2"/>
        <v>100</v>
      </c>
      <c r="AD38" s="15" t="str">
        <f t="shared" si="3"/>
        <v>ОК</v>
      </c>
      <c r="AE38" s="14"/>
      <c r="AF38" s="14"/>
      <c r="AG38" s="14"/>
    </row>
    <row r="39" spans="1:33" s="13" customFormat="1" x14ac:dyDescent="0.25">
      <c r="A39" s="34">
        <v>29</v>
      </c>
      <c r="B39" s="33">
        <v>95.486000000000004</v>
      </c>
      <c r="C39" s="32">
        <v>2.5680000000000001</v>
      </c>
      <c r="D39" s="32">
        <v>0.81899999999999995</v>
      </c>
      <c r="E39" s="32">
        <v>0.13</v>
      </c>
      <c r="F39" s="32">
        <v>0.127</v>
      </c>
      <c r="G39" s="32">
        <v>2E-3</v>
      </c>
      <c r="H39" s="32">
        <v>2.5000000000000001E-2</v>
      </c>
      <c r="I39" s="32">
        <v>1.4999999999999999E-2</v>
      </c>
      <c r="J39" s="32">
        <v>1.2999999999999999E-2</v>
      </c>
      <c r="K39" s="32">
        <v>6.0000000000000001E-3</v>
      </c>
      <c r="L39" s="32">
        <v>0.627</v>
      </c>
      <c r="M39" s="31">
        <v>0.182</v>
      </c>
      <c r="N39" s="30">
        <v>0.70399999999999996</v>
      </c>
      <c r="O39" s="29">
        <v>8241</v>
      </c>
      <c r="P39" s="28">
        <v>34.5</v>
      </c>
      <c r="Q39" s="38">
        <f t="shared" si="0"/>
        <v>9.5833333333333339</v>
      </c>
      <c r="R39" s="26">
        <v>9137</v>
      </c>
      <c r="S39" s="28">
        <v>38.26</v>
      </c>
      <c r="T39" s="37">
        <f t="shared" si="1"/>
        <v>10.627777777777776</v>
      </c>
      <c r="U39" s="23">
        <v>11951</v>
      </c>
      <c r="V39" s="22">
        <v>50.04</v>
      </c>
      <c r="W39" s="21">
        <f t="shared" si="4"/>
        <v>13.899999999999999</v>
      </c>
      <c r="X39" s="39">
        <v>-21.7</v>
      </c>
      <c r="Y39" s="19"/>
      <c r="Z39" s="36"/>
      <c r="AA39" s="36"/>
      <c r="AB39" s="35"/>
      <c r="AC39" s="16">
        <f t="shared" si="2"/>
        <v>100</v>
      </c>
      <c r="AD39" s="15" t="str">
        <f t="shared" si="3"/>
        <v>ОК</v>
      </c>
      <c r="AE39" s="14"/>
      <c r="AF39" s="14"/>
      <c r="AG39" s="14"/>
    </row>
    <row r="40" spans="1:33" s="13" customFormat="1" x14ac:dyDescent="0.25">
      <c r="A40" s="34">
        <v>30</v>
      </c>
      <c r="B40" s="33">
        <v>95.358000000000004</v>
      </c>
      <c r="C40" s="32">
        <v>2.6509999999999998</v>
      </c>
      <c r="D40" s="32">
        <v>0.84299999999999997</v>
      </c>
      <c r="E40" s="32">
        <v>0.13300000000000001</v>
      </c>
      <c r="F40" s="32">
        <v>0.13</v>
      </c>
      <c r="G40" s="32">
        <v>2E-3</v>
      </c>
      <c r="H40" s="32">
        <v>2.5000000000000001E-2</v>
      </c>
      <c r="I40" s="32">
        <v>1.4999999999999999E-2</v>
      </c>
      <c r="J40" s="32">
        <v>1.2E-2</v>
      </c>
      <c r="K40" s="32">
        <v>6.0000000000000001E-3</v>
      </c>
      <c r="L40" s="32">
        <v>0.628</v>
      </c>
      <c r="M40" s="31">
        <v>0.19700000000000001</v>
      </c>
      <c r="N40" s="30">
        <v>0.70499999999999996</v>
      </c>
      <c r="O40" s="29">
        <v>8249</v>
      </c>
      <c r="P40" s="28">
        <v>34.54</v>
      </c>
      <c r="Q40" s="38">
        <f t="shared" si="0"/>
        <v>9.5944444444444432</v>
      </c>
      <c r="R40" s="26">
        <v>9145</v>
      </c>
      <c r="S40" s="28">
        <v>38.299999999999997</v>
      </c>
      <c r="T40" s="37">
        <f t="shared" si="1"/>
        <v>10.638888888888888</v>
      </c>
      <c r="U40" s="23">
        <v>11953</v>
      </c>
      <c r="V40" s="22">
        <v>50.06</v>
      </c>
      <c r="W40" s="21">
        <f t="shared" si="4"/>
        <v>13.905555555555555</v>
      </c>
      <c r="X40" s="20">
        <v>-21.7</v>
      </c>
      <c r="Y40" s="19"/>
      <c r="Z40" s="36">
        <v>0</v>
      </c>
      <c r="AA40" s="36">
        <v>0</v>
      </c>
      <c r="AB40" s="35"/>
      <c r="AC40" s="16">
        <f t="shared" si="2"/>
        <v>100</v>
      </c>
      <c r="AD40" s="15" t="str">
        <f t="shared" si="3"/>
        <v>ОК</v>
      </c>
      <c r="AE40" s="14"/>
      <c r="AF40" s="14"/>
      <c r="AG40" s="14"/>
    </row>
    <row r="41" spans="1:33" s="13" customFormat="1" ht="15.75" thickBot="1" x14ac:dyDescent="0.3">
      <c r="A41" s="34">
        <v>31</v>
      </c>
      <c r="B41" s="33">
        <v>95.350999999999999</v>
      </c>
      <c r="C41" s="32">
        <v>2.6619999999999999</v>
      </c>
      <c r="D41" s="32">
        <v>0.84899999999999998</v>
      </c>
      <c r="E41" s="32">
        <v>0.13300000000000001</v>
      </c>
      <c r="F41" s="32">
        <v>0.129</v>
      </c>
      <c r="G41" s="32">
        <v>2E-3</v>
      </c>
      <c r="H41" s="32">
        <v>2.5000000000000001E-2</v>
      </c>
      <c r="I41" s="32">
        <v>1.4999999999999999E-2</v>
      </c>
      <c r="J41" s="32">
        <v>1.2E-2</v>
      </c>
      <c r="K41" s="32">
        <v>5.0000000000000001E-3</v>
      </c>
      <c r="L41" s="32">
        <v>0.622</v>
      </c>
      <c r="M41" s="31">
        <v>0.19500000000000001</v>
      </c>
      <c r="N41" s="30">
        <v>0.70499999999999996</v>
      </c>
      <c r="O41" s="29">
        <v>8251</v>
      </c>
      <c r="P41" s="28">
        <v>34.54</v>
      </c>
      <c r="Q41" s="27">
        <f t="shared" si="0"/>
        <v>9.5944444444444432</v>
      </c>
      <c r="R41" s="26">
        <v>9147</v>
      </c>
      <c r="S41" s="25">
        <v>38.299999999999997</v>
      </c>
      <c r="T41" s="24">
        <f t="shared" si="1"/>
        <v>10.638888888888888</v>
      </c>
      <c r="U41" s="23">
        <v>11956</v>
      </c>
      <c r="V41" s="22">
        <v>50.06</v>
      </c>
      <c r="W41" s="21">
        <f t="shared" si="4"/>
        <v>13.905555555555555</v>
      </c>
      <c r="X41" s="20">
        <v>-21.1</v>
      </c>
      <c r="Y41" s="19"/>
      <c r="Z41" s="18"/>
      <c r="AA41" s="18"/>
      <c r="AB41" s="17"/>
      <c r="AC41" s="16">
        <f t="shared" si="2"/>
        <v>100</v>
      </c>
      <c r="AD41" s="15" t="str">
        <f t="shared" si="3"/>
        <v>ОК</v>
      </c>
      <c r="AE41" s="14"/>
      <c r="AF41" s="14"/>
      <c r="AG41" s="14"/>
    </row>
    <row r="42" spans="1:33" ht="15" customHeight="1" thickBot="1" x14ac:dyDescent="0.3">
      <c r="A42" s="206" t="s">
        <v>5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8"/>
      <c r="O42" s="211">
        <f>SUMPRODUCT(O11:O41,'[1] розрахунок'!$G7:$G37)/'[1] розрахунок'!$G38</f>
        <v>8219.1273686784425</v>
      </c>
      <c r="P42" s="209">
        <f>SUMPRODUCT(P11:P41,'[1] розрахунок'!$G7:$G37)/'[1] розрахунок'!$G38</f>
        <v>34.412137610901475</v>
      </c>
      <c r="Q42" s="209">
        <f>SUMPRODUCT(Q11:Q41,'[1] розрахунок'!$G7:$G37)/'[1] розрахунок'!$G38</f>
        <v>9.5589271141392977</v>
      </c>
      <c r="R42" s="211">
        <f>SUMPRODUCT(R11:R41,'[1] розрахунок'!$G7:$G37)/'[1] розрахунок'!$G38</f>
        <v>9113.4451180548622</v>
      </c>
      <c r="S42" s="209">
        <f>SUMPRODUCT(S11:S41,'[1] розрахунок'!$G7:$G37)/'[1] розрахунок'!$G38</f>
        <v>38.160184474185847</v>
      </c>
      <c r="T42" s="209">
        <f>SUMPRODUCT(T11:T41,'[1] розрахунок'!$G7:$G37)/'[1] розрахунок'!$G38</f>
        <v>10.6000512428294</v>
      </c>
      <c r="U42" s="186"/>
      <c r="V42" s="187"/>
      <c r="W42" s="187"/>
      <c r="X42" s="187"/>
      <c r="Y42" s="187"/>
      <c r="Z42" s="187"/>
      <c r="AA42" s="187"/>
      <c r="AB42" s="188"/>
      <c r="AC42" s="12"/>
      <c r="AD42" s="11"/>
      <c r="AE42" s="10"/>
      <c r="AF42" s="10"/>
      <c r="AG42" s="10"/>
    </row>
    <row r="43" spans="1:33" ht="19.5" customHeight="1" thickBot="1" x14ac:dyDescent="0.3">
      <c r="A43" s="9"/>
      <c r="B43" s="8"/>
      <c r="C43" s="8"/>
      <c r="D43" s="8"/>
      <c r="E43" s="8"/>
      <c r="F43" s="8"/>
      <c r="G43" s="8"/>
      <c r="H43" s="213" t="s">
        <v>4</v>
      </c>
      <c r="I43" s="214"/>
      <c r="J43" s="214"/>
      <c r="K43" s="214"/>
      <c r="L43" s="214"/>
      <c r="M43" s="214"/>
      <c r="N43" s="215"/>
      <c r="O43" s="212"/>
      <c r="P43" s="210"/>
      <c r="Q43" s="210"/>
      <c r="R43" s="212"/>
      <c r="S43" s="210"/>
      <c r="T43" s="210"/>
      <c r="U43" s="183"/>
      <c r="V43" s="184"/>
      <c r="W43" s="184"/>
      <c r="X43" s="184"/>
      <c r="Y43" s="184"/>
      <c r="Z43" s="184"/>
      <c r="AA43" s="184"/>
      <c r="AB43" s="185"/>
    </row>
    <row r="44" spans="1:33" ht="22.5" customHeight="1" x14ac:dyDescent="0.25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81"/>
      <c r="V44" s="181"/>
      <c r="W44" s="181"/>
      <c r="X44" s="181"/>
      <c r="Y44" s="181"/>
      <c r="Z44" s="181"/>
      <c r="AA44" s="181"/>
      <c r="AB44" s="182"/>
    </row>
    <row r="45" spans="1:33" ht="22.5" customHeight="1" x14ac:dyDescent="0.25">
      <c r="A45" s="4"/>
      <c r="B45" s="180" t="s">
        <v>3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7"/>
    </row>
    <row r="46" spans="1:33" x14ac:dyDescent="0.25">
      <c r="A46" s="4"/>
      <c r="B46" s="149" t="s">
        <v>2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5"/>
    </row>
    <row r="47" spans="1:33" x14ac:dyDescent="0.25">
      <c r="A47" s="4"/>
      <c r="B47" s="180" t="s">
        <v>1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5"/>
    </row>
    <row r="48" spans="1:33" x14ac:dyDescent="0.25">
      <c r="A48" s="4"/>
      <c r="B48" s="149" t="s">
        <v>0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6"/>
      <c r="W48" s="6"/>
      <c r="X48" s="6"/>
      <c r="Y48" s="6"/>
      <c r="Z48" s="6"/>
      <c r="AA48" s="6"/>
      <c r="AB48" s="5"/>
    </row>
    <row r="49" spans="1:29" x14ac:dyDescent="0.25">
      <c r="A49" s="4"/>
      <c r="B49" s="151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2"/>
    </row>
    <row r="50" spans="1:29" x14ac:dyDescent="0.25">
      <c r="A50" s="4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2"/>
    </row>
    <row r="51" spans="1:29" x14ac:dyDescent="0.2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2"/>
      <c r="Q51" s="2"/>
      <c r="R51" s="3"/>
      <c r="S51" s="2"/>
      <c r="T51" s="2"/>
      <c r="U51" s="2"/>
      <c r="V51" s="3"/>
      <c r="W51" s="2"/>
      <c r="X51" s="2"/>
      <c r="Y51" s="2"/>
      <c r="Z51" s="2"/>
      <c r="AA51" s="2"/>
      <c r="AB51" s="2"/>
      <c r="AC51" s="2"/>
    </row>
    <row r="52" spans="1:2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</sheetData>
  <mergeCells count="47">
    <mergeCell ref="B45:AA45"/>
    <mergeCell ref="A42:N42"/>
    <mergeCell ref="D9:D10"/>
    <mergeCell ref="A7:A10"/>
    <mergeCell ref="L9:L10"/>
    <mergeCell ref="S42:S43"/>
    <mergeCell ref="T42:T43"/>
    <mergeCell ref="O42:O43"/>
    <mergeCell ref="N7:W7"/>
    <mergeCell ref="H43:N43"/>
    <mergeCell ref="P42:P43"/>
    <mergeCell ref="Q42:Q43"/>
    <mergeCell ref="R42:R43"/>
    <mergeCell ref="J9:J10"/>
    <mergeCell ref="K9:K10"/>
    <mergeCell ref="F9:F10"/>
    <mergeCell ref="G9:G10"/>
    <mergeCell ref="E9:E10"/>
    <mergeCell ref="B47:AA47"/>
    <mergeCell ref="U44:AB44"/>
    <mergeCell ref="U43:AB43"/>
    <mergeCell ref="U42:AB42"/>
    <mergeCell ref="AB7:AB10"/>
    <mergeCell ref="I9:I10"/>
    <mergeCell ref="AA7:AA10"/>
    <mergeCell ref="Y7:Y10"/>
    <mergeCell ref="X7:X10"/>
    <mergeCell ref="B9:B10"/>
    <mergeCell ref="O8:W8"/>
    <mergeCell ref="B46:AA46"/>
    <mergeCell ref="Z7:Z10"/>
    <mergeCell ref="B48:U48"/>
    <mergeCell ref="B49:AB50"/>
    <mergeCell ref="G1:Y1"/>
    <mergeCell ref="Z1:AB1"/>
    <mergeCell ref="X5:Y5"/>
    <mergeCell ref="M9:M10"/>
    <mergeCell ref="V5:W5"/>
    <mergeCell ref="O9:Q9"/>
    <mergeCell ref="R9:T9"/>
    <mergeCell ref="U9:W9"/>
    <mergeCell ref="AA5:AB5"/>
    <mergeCell ref="H9:H10"/>
    <mergeCell ref="B7:M8"/>
    <mergeCell ref="N8:N10"/>
    <mergeCell ref="H2:Y2"/>
    <mergeCell ref="C9:C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80" zoomScaleNormal="80" workbookViewId="0">
      <selection activeCell="H29" sqref="H29"/>
    </sheetView>
  </sheetViews>
  <sheetFormatPr defaultRowHeight="14.25" x14ac:dyDescent="0.2"/>
  <cols>
    <col min="1" max="1" width="29" style="124" customWidth="1"/>
    <col min="2" max="2" width="35.140625" style="124" customWidth="1"/>
    <col min="3" max="3" width="21.140625" style="124" customWidth="1"/>
    <col min="4" max="4" width="21.42578125" style="124" customWidth="1"/>
    <col min="5" max="5" width="22" style="124" customWidth="1"/>
    <col min="6" max="14" width="12.7109375" style="124" customWidth="1"/>
    <col min="15" max="15" width="20.140625" style="124" customWidth="1"/>
    <col min="16" max="16384" width="9.140625" style="124"/>
  </cols>
  <sheetData>
    <row r="1" spans="1:11" ht="15" x14ac:dyDescent="0.2">
      <c r="A1" s="218"/>
      <c r="B1" s="218"/>
    </row>
    <row r="2" spans="1:11" ht="15" x14ac:dyDescent="0.25">
      <c r="A2" s="148" t="s">
        <v>71</v>
      </c>
      <c r="B2" s="148"/>
      <c r="C2" s="148"/>
      <c r="D2" s="147"/>
      <c r="E2" s="147"/>
      <c r="F2" s="147"/>
      <c r="G2" s="147"/>
      <c r="H2" s="147"/>
      <c r="I2" s="147"/>
      <c r="J2" s="147"/>
      <c r="K2" s="147"/>
    </row>
    <row r="3" spans="1:11" ht="15" thickBot="1" x14ac:dyDescent="0.25"/>
    <row r="4" spans="1:11" ht="23.25" customHeight="1" thickBot="1" x14ac:dyDescent="0.25">
      <c r="A4" s="219" t="s">
        <v>70</v>
      </c>
      <c r="B4" s="219" t="s">
        <v>69</v>
      </c>
      <c r="C4" s="221" t="s">
        <v>68</v>
      </c>
      <c r="D4" s="222"/>
      <c r="E4" s="223"/>
    </row>
    <row r="5" spans="1:11" ht="23.25" customHeight="1" thickBot="1" x14ac:dyDescent="0.25">
      <c r="A5" s="220"/>
      <c r="B5" s="220"/>
      <c r="C5" s="145" t="s">
        <v>67</v>
      </c>
      <c r="D5" s="146" t="s">
        <v>66</v>
      </c>
      <c r="E5" s="145" t="s">
        <v>65</v>
      </c>
    </row>
    <row r="6" spans="1:11" ht="25.5" customHeight="1" thickBot="1" x14ac:dyDescent="0.25">
      <c r="A6" s="144" t="s">
        <v>64</v>
      </c>
      <c r="B6" s="143" t="s">
        <v>63</v>
      </c>
      <c r="C6" s="142">
        <f>'[1] розрахунок'!C40</f>
        <v>38.160619532405761</v>
      </c>
      <c r="D6" s="141">
        <f>'[1] розрахунок'!C41</f>
        <v>9114.5075167750329</v>
      </c>
      <c r="E6" s="140">
        <f>'[1] розрахунок'!C42</f>
        <v>10.600172092334933</v>
      </c>
    </row>
    <row r="7" spans="1:11" ht="15.75" x14ac:dyDescent="0.2">
      <c r="A7" s="226" t="s">
        <v>62</v>
      </c>
      <c r="B7" s="139" t="s">
        <v>61</v>
      </c>
      <c r="C7" s="138">
        <f>'[1] розрахунок'!D40</f>
        <v>38.159676798762192</v>
      </c>
      <c r="D7" s="137">
        <f>'[1] розрахунок'!D41</f>
        <v>9114.2823487094738</v>
      </c>
      <c r="E7" s="136">
        <f>'[1] розрахунок'!D42</f>
        <v>10.599910221878387</v>
      </c>
    </row>
    <row r="8" spans="1:11" ht="15.75" x14ac:dyDescent="0.2">
      <c r="A8" s="227"/>
      <c r="B8" s="135" t="s">
        <v>60</v>
      </c>
      <c r="C8" s="134">
        <f>'[1] розрахунок'!E40</f>
        <v>38.159891689362844</v>
      </c>
      <c r="D8" s="133">
        <f>'[1] розрахунок'!F41</f>
        <v>9114.5168587907501</v>
      </c>
      <c r="E8" s="132">
        <f>'[1] розрахунок'!E42</f>
        <v>10.599969913711901</v>
      </c>
    </row>
    <row r="9" spans="1:11" ht="16.5" thickBot="1" x14ac:dyDescent="0.25">
      <c r="A9" s="227"/>
      <c r="B9" s="135" t="s">
        <v>59</v>
      </c>
      <c r="C9" s="134">
        <f>'[1] розрахунок'!F40</f>
        <v>38.160658645556609</v>
      </c>
      <c r="D9" s="133">
        <f>'[1] розрахунок'!F41</f>
        <v>9114.5168587907501</v>
      </c>
      <c r="E9" s="132">
        <f>'[1] розрахунок'!F42</f>
        <v>10.600182957099058</v>
      </c>
    </row>
    <row r="10" spans="1:11" ht="27" customHeight="1" thickBot="1" x14ac:dyDescent="0.25">
      <c r="A10" s="224" t="s">
        <v>58</v>
      </c>
      <c r="B10" s="225"/>
      <c r="C10" s="130">
        <f>'[1] розрахунок'!G40</f>
        <v>38.160184474185847</v>
      </c>
      <c r="D10" s="131">
        <f>'[1] розрахунок'!G41</f>
        <v>9114.4036049029455</v>
      </c>
      <c r="E10" s="130">
        <f>'[1] розрахунок'!G42</f>
        <v>10.600051242829402</v>
      </c>
    </row>
    <row r="14" spans="1:11" ht="15" x14ac:dyDescent="0.2">
      <c r="A14" s="129" t="s">
        <v>57</v>
      </c>
      <c r="B14" s="129"/>
      <c r="C14" s="129"/>
      <c r="D14" s="129"/>
      <c r="E14" s="127">
        <v>42828</v>
      </c>
    </row>
    <row r="15" spans="1:11" ht="15" x14ac:dyDescent="0.25">
      <c r="A15" s="3" t="s">
        <v>56</v>
      </c>
      <c r="B15" s="125" t="s">
        <v>50</v>
      </c>
      <c r="C15" s="2"/>
      <c r="D15" s="3" t="s">
        <v>49</v>
      </c>
      <c r="E15" s="3" t="s">
        <v>48</v>
      </c>
    </row>
    <row r="16" spans="1:11" ht="15" x14ac:dyDescent="0.2">
      <c r="A16" s="129" t="s">
        <v>54</v>
      </c>
      <c r="B16" s="129"/>
      <c r="C16" s="129"/>
      <c r="D16" s="129"/>
      <c r="E16" s="127">
        <v>42828</v>
      </c>
    </row>
    <row r="17" spans="1:5" ht="15" x14ac:dyDescent="0.25">
      <c r="A17" s="216" t="s">
        <v>55</v>
      </c>
      <c r="B17" s="217"/>
      <c r="C17" s="2"/>
      <c r="D17" s="3" t="s">
        <v>49</v>
      </c>
      <c r="E17" s="3" t="s">
        <v>48</v>
      </c>
    </row>
    <row r="19" spans="1:5" ht="15" x14ac:dyDescent="0.2">
      <c r="A19" s="129" t="s">
        <v>54</v>
      </c>
      <c r="B19" s="129" t="s">
        <v>53</v>
      </c>
      <c r="C19" s="129"/>
      <c r="D19" s="129"/>
      <c r="E19" s="127">
        <v>42828</v>
      </c>
    </row>
    <row r="20" spans="1:5" ht="15" x14ac:dyDescent="0.25">
      <c r="A20" s="3" t="s">
        <v>52</v>
      </c>
      <c r="B20" s="125" t="s">
        <v>50</v>
      </c>
      <c r="C20" s="2"/>
      <c r="D20" s="3" t="s">
        <v>49</v>
      </c>
      <c r="E20" s="3" t="s">
        <v>48</v>
      </c>
    </row>
    <row r="22" spans="1:5" ht="15" x14ac:dyDescent="0.2">
      <c r="A22" s="128" t="s">
        <v>51</v>
      </c>
      <c r="B22" s="128"/>
      <c r="C22" s="128"/>
      <c r="D22" s="128"/>
      <c r="E22" s="127">
        <v>42828</v>
      </c>
    </row>
    <row r="23" spans="1:5" ht="25.5" x14ac:dyDescent="0.25">
      <c r="A23" s="126" t="s">
        <v>0</v>
      </c>
      <c r="B23" s="125" t="s">
        <v>50</v>
      </c>
      <c r="C23" s="2"/>
      <c r="D23" s="3" t="s">
        <v>49</v>
      </c>
      <c r="E23" s="3" t="s">
        <v>48</v>
      </c>
    </row>
  </sheetData>
  <mergeCells count="7">
    <mergeCell ref="A17:B17"/>
    <mergeCell ref="A1:B1"/>
    <mergeCell ref="A4:A5"/>
    <mergeCell ref="B4:B5"/>
    <mergeCell ref="C4:E4"/>
    <mergeCell ref="A10:B10"/>
    <mergeCell ref="A7:A9"/>
  </mergeCells>
  <printOptions horizontalCentered="1" verticalCentered="1"/>
  <pageMargins left="0.25" right="0.25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2017-04-03T12:31:20Z</dcterms:modified>
</cp:coreProperties>
</file>