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паспорт" sheetId="4" r:id="rId1"/>
    <sheet name="додаток" sheetId="6" r:id="rId2"/>
  </sheets>
  <externalReferences>
    <externalReference r:id="rId3"/>
  </externalReferences>
  <definedNames>
    <definedName name="_xlnm.Print_Area" localSheetId="0">паспорт!$A$1:$AB$50</definedName>
  </definedNames>
  <calcPr calcId="145621"/>
</workbook>
</file>

<file path=xl/calcChain.xml><?xml version="1.0" encoding="utf-8"?>
<calcChain xmlns="http://schemas.openxmlformats.org/spreadsheetml/2006/main">
  <c r="E58" i="6" l="1"/>
  <c r="D58" i="6"/>
  <c r="C58" i="6"/>
  <c r="E51" i="6"/>
  <c r="D51" i="6"/>
  <c r="C51" i="6"/>
  <c r="E50" i="6"/>
  <c r="D50" i="6"/>
  <c r="C50" i="6"/>
  <c r="E49" i="6"/>
  <c r="D49" i="6"/>
  <c r="C49" i="6"/>
  <c r="E48" i="6"/>
  <c r="D48" i="6"/>
  <c r="C48" i="6"/>
  <c r="E47" i="6"/>
  <c r="D47" i="6"/>
  <c r="C47" i="6"/>
  <c r="E46" i="6"/>
  <c r="D46" i="6"/>
  <c r="C46" i="6"/>
  <c r="E45" i="6"/>
  <c r="D45" i="6"/>
  <c r="C45" i="6"/>
  <c r="E44" i="6"/>
  <c r="D44" i="6"/>
  <c r="C44" i="6"/>
  <c r="E43" i="6"/>
  <c r="D43" i="6"/>
  <c r="C43" i="6"/>
  <c r="E42" i="6"/>
  <c r="D42" i="6"/>
  <c r="C42" i="6"/>
  <c r="E41" i="6"/>
  <c r="D41" i="6"/>
  <c r="C41" i="6"/>
  <c r="E40" i="6"/>
  <c r="D40" i="6"/>
  <c r="C40" i="6"/>
  <c r="E39" i="6"/>
  <c r="D39" i="6"/>
  <c r="C39" i="6"/>
  <c r="E38" i="6"/>
  <c r="D38" i="6"/>
  <c r="C38" i="6"/>
  <c r="E37" i="6"/>
  <c r="D37" i="6"/>
  <c r="C37" i="6"/>
  <c r="E36" i="6"/>
  <c r="D36" i="6"/>
  <c r="C36" i="6"/>
  <c r="E35" i="6"/>
  <c r="D35" i="6"/>
  <c r="C35" i="6"/>
  <c r="E34" i="6"/>
  <c r="D34" i="6"/>
  <c r="C34" i="6"/>
  <c r="E33" i="6"/>
  <c r="D33" i="6"/>
  <c r="C33" i="6"/>
  <c r="E32" i="6"/>
  <c r="D32" i="6"/>
  <c r="C32" i="6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23" i="6"/>
  <c r="D23" i="6"/>
  <c r="C23" i="6"/>
  <c r="E22" i="6"/>
  <c r="D22" i="6"/>
  <c r="C22" i="6"/>
  <c r="E21" i="6"/>
  <c r="D21" i="6"/>
  <c r="C21" i="6"/>
  <c r="E20" i="6"/>
  <c r="D20" i="6"/>
  <c r="C20" i="6"/>
  <c r="E19" i="6"/>
  <c r="D19" i="6"/>
  <c r="C19" i="6"/>
  <c r="E18" i="6"/>
  <c r="D18" i="6"/>
  <c r="C18" i="6"/>
  <c r="E17" i="6"/>
  <c r="D17" i="6"/>
  <c r="C17" i="6"/>
  <c r="E16" i="6"/>
  <c r="D16" i="6"/>
  <c r="C16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E6" i="6"/>
  <c r="D6" i="6"/>
  <c r="C6" i="6"/>
  <c r="Q11" i="4" l="1"/>
  <c r="T11" i="4"/>
  <c r="W11" i="4"/>
  <c r="AC11" i="4"/>
  <c r="Q12" i="4"/>
  <c r="T12" i="4"/>
  <c r="W12" i="4"/>
  <c r="AC12" i="4"/>
  <c r="Q13" i="4"/>
  <c r="T13" i="4"/>
  <c r="W13" i="4"/>
  <c r="AC13" i="4"/>
  <c r="AD13" i="4"/>
  <c r="Q14" i="4"/>
  <c r="T14" i="4"/>
  <c r="AC14" i="4"/>
  <c r="AD14" i="4"/>
  <c r="Q15" i="4"/>
  <c r="T15" i="4"/>
  <c r="AC15" i="4"/>
  <c r="AD15" i="4"/>
  <c r="Q16" i="4"/>
  <c r="T16" i="4"/>
  <c r="W16" i="4"/>
  <c r="AC16" i="4"/>
  <c r="AD16" i="4" s="1"/>
  <c r="Q17" i="4"/>
  <c r="T17" i="4"/>
  <c r="W17" i="4"/>
  <c r="AC17" i="4"/>
  <c r="AD17" i="4"/>
  <c r="Q18" i="4"/>
  <c r="T18" i="4"/>
  <c r="W18" i="4"/>
  <c r="AC18" i="4"/>
  <c r="AD18" i="4" s="1"/>
  <c r="Q19" i="4"/>
  <c r="T19" i="4"/>
  <c r="W19" i="4"/>
  <c r="AC19" i="4"/>
  <c r="AD19" i="4"/>
  <c r="Q20" i="4"/>
  <c r="T20" i="4"/>
  <c r="W20" i="4"/>
  <c r="AC20" i="4"/>
  <c r="AD20" i="4" s="1"/>
  <c r="Q21" i="4"/>
  <c r="T21" i="4"/>
  <c r="AC21" i="4"/>
  <c r="AD21" i="4" s="1"/>
  <c r="Q22" i="4"/>
  <c r="T22" i="4"/>
  <c r="AC22" i="4"/>
  <c r="AD22" i="4" s="1"/>
  <c r="Q23" i="4"/>
  <c r="T23" i="4"/>
  <c r="W23" i="4"/>
  <c r="AC23" i="4"/>
  <c r="AD23" i="4"/>
  <c r="Q24" i="4"/>
  <c r="T24" i="4"/>
  <c r="W24" i="4"/>
  <c r="AC24" i="4"/>
  <c r="AD24" i="4" s="1"/>
  <c r="Q25" i="4"/>
  <c r="T25" i="4"/>
  <c r="W25" i="4"/>
  <c r="AC25" i="4"/>
  <c r="AD25" i="4"/>
  <c r="Q26" i="4"/>
  <c r="T26" i="4"/>
  <c r="W26" i="4"/>
  <c r="AC26" i="4"/>
  <c r="AD26" i="4" s="1"/>
  <c r="Q27" i="4"/>
  <c r="T27" i="4"/>
  <c r="W27" i="4"/>
  <c r="AC27" i="4"/>
  <c r="AD27" i="4"/>
  <c r="Q28" i="4"/>
  <c r="T28" i="4"/>
  <c r="AC28" i="4"/>
  <c r="AD28" i="4"/>
  <c r="Q29" i="4"/>
  <c r="T29" i="4"/>
  <c r="AC29" i="4"/>
  <c r="AD29" i="4"/>
  <c r="Q30" i="4"/>
  <c r="T30" i="4"/>
  <c r="W30" i="4"/>
  <c r="AC30" i="4"/>
  <c r="AD30" i="4" s="1"/>
  <c r="Q31" i="4"/>
  <c r="T31" i="4"/>
  <c r="W31" i="4"/>
  <c r="AC31" i="4"/>
  <c r="AD31" i="4"/>
  <c r="Q32" i="4"/>
  <c r="T32" i="4"/>
  <c r="W32" i="4"/>
  <c r="AC32" i="4"/>
  <c r="AD32" i="4" s="1"/>
  <c r="Q33" i="4"/>
  <c r="T33" i="4"/>
  <c r="W33" i="4"/>
  <c r="AC33" i="4"/>
  <c r="AD33" i="4"/>
  <c r="Q34" i="4"/>
  <c r="T34" i="4"/>
  <c r="W34" i="4"/>
  <c r="AC34" i="4"/>
  <c r="AD34" i="4" s="1"/>
  <c r="Q35" i="4"/>
  <c r="T35" i="4"/>
  <c r="AC35" i="4"/>
  <c r="AD35" i="4" s="1"/>
  <c r="Q36" i="4"/>
  <c r="T36" i="4"/>
  <c r="AC36" i="4"/>
  <c r="AD36" i="4" s="1"/>
  <c r="Q37" i="4"/>
  <c r="T37" i="4"/>
  <c r="W37" i="4"/>
  <c r="Q38" i="4"/>
  <c r="T38" i="4"/>
  <c r="W38" i="4"/>
  <c r="Q39" i="4"/>
  <c r="T39" i="4"/>
  <c r="W39" i="4"/>
  <c r="Q40" i="4"/>
  <c r="T40" i="4"/>
  <c r="W40" i="4"/>
  <c r="AC40" i="4"/>
  <c r="AD40" i="4" s="1"/>
  <c r="Q41" i="4"/>
  <c r="T41" i="4"/>
  <c r="W41" i="4"/>
  <c r="AC41" i="4"/>
  <c r="AD41" i="4"/>
  <c r="O42" i="4"/>
  <c r="P42" i="4"/>
  <c r="Q42" i="4"/>
  <c r="R42" i="4"/>
  <c r="S42" i="4"/>
  <c r="T42" i="4"/>
</calcChain>
</file>

<file path=xl/sharedStrings.xml><?xml version="1.0" encoding="utf-8"?>
<sst xmlns="http://schemas.openxmlformats.org/spreadsheetml/2006/main" count="145" uniqueCount="116">
  <si>
    <t>дата</t>
  </si>
  <si>
    <t>підпис</t>
  </si>
  <si>
    <t>прізвище</t>
  </si>
  <si>
    <t>Лабораторія, де здійснювалось вимірювання газу</t>
  </si>
  <si>
    <t xml:space="preserve"> Начальник лабораторії                                                                                                                                              Куліш Т.В.                                                                              03.04.2017</t>
  </si>
  <si>
    <t>Підрозділу підприємства, якому підпорядкована лабораторія</t>
  </si>
  <si>
    <t>Начальник управління Золотоніського ЛВУМГ                                                                                                    Коваль В.М.                                                                          03.04.2017</t>
  </si>
  <si>
    <t>Середньозважене значення теплоти згоряння:</t>
  </si>
  <si>
    <t>Рівень одоризації відповідає чинним нормативним документам</t>
  </si>
  <si>
    <t xml:space="preserve">  </t>
  </si>
  <si>
    <t>кВт⋅год/м3</t>
  </si>
  <si>
    <t xml:space="preserve"> МДж/м3</t>
  </si>
  <si>
    <t xml:space="preserve"> ккал/м3</t>
  </si>
  <si>
    <t>Число Воббе вище</t>
  </si>
  <si>
    <t>Теплота згоряння вища</t>
  </si>
  <si>
    <t>Теплота згоряння нижча</t>
  </si>
  <si>
    <t>діоксид вуглецю, CО2</t>
  </si>
  <si>
    <t>азот, N2</t>
  </si>
  <si>
    <t>кисень, О2</t>
  </si>
  <si>
    <t>гексани та вищі, С6+</t>
  </si>
  <si>
    <t>н-пентан, н-С5</t>
  </si>
  <si>
    <t>ізо-пентан, і-С5</t>
  </si>
  <si>
    <t>нео-пентан, нео-С5</t>
  </si>
  <si>
    <t>н-бутан, н-С4</t>
  </si>
  <si>
    <t>ізо-бутан, і-С4</t>
  </si>
  <si>
    <t>пропан, С3</t>
  </si>
  <si>
    <t>етан, С2</t>
  </si>
  <si>
    <t>метан, С1</t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</si>
  <si>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</si>
  <si>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</si>
  <si>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</si>
  <si>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</si>
  <si>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</si>
  <si>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Температура точки роси за вуглеводнями, ºС</t>
  </si>
  <si>
    <t>Температура точки роси за вологою (Р = 3.92 МПа), ºС</t>
  </si>
  <si>
    <t>Фізико-хімічні показники газу обчислені на основі компонентного складу, 101,325 кПа</t>
  </si>
  <si>
    <t xml:space="preserve">Компонентний склад, % мол. </t>
  </si>
  <si>
    <t>Число місяця</t>
  </si>
  <si>
    <t xml:space="preserve"> по</t>
  </si>
  <si>
    <t>за період з</t>
  </si>
  <si>
    <r>
      <t xml:space="preserve">  по газопроводу  </t>
    </r>
    <r>
      <rPr>
        <b/>
        <i/>
        <sz val="12"/>
        <color theme="1"/>
        <rFont val="Times New Roman"/>
        <family val="1"/>
        <charset val="204"/>
      </rPr>
      <t>"</t>
    </r>
    <r>
      <rPr>
        <b/>
        <sz val="12"/>
        <color theme="1"/>
        <rFont val="Times New Roman"/>
        <family val="1"/>
        <charset val="204"/>
      </rPr>
      <t>Уренгой-Помари-Ужгород</t>
    </r>
    <r>
      <rPr>
        <b/>
        <i/>
        <sz val="12"/>
        <color theme="1"/>
        <rFont val="Times New Roman"/>
        <family val="1"/>
        <charset val="204"/>
      </rPr>
      <t>""</t>
    </r>
  </si>
  <si>
    <r>
      <t xml:space="preserve">Свідоцтво </t>
    </r>
    <r>
      <rPr>
        <b/>
        <sz val="8"/>
        <rFont val="Arial"/>
        <family val="2"/>
        <charset val="204"/>
      </rPr>
      <t xml:space="preserve">№ РЯ-0127/13 </t>
    </r>
    <r>
      <rPr>
        <sz val="8"/>
        <rFont val="Arial"/>
        <family val="2"/>
        <charset val="204"/>
      </rPr>
      <t xml:space="preserve">чинно до </t>
    </r>
    <r>
      <rPr>
        <b/>
        <sz val="8"/>
        <rFont val="Arial"/>
        <family val="2"/>
        <charset val="204"/>
      </rPr>
      <t>04.11.2017р.</t>
    </r>
  </si>
  <si>
    <t>Вимірювальна хіміко-аналітична лабораторія</t>
  </si>
  <si>
    <t>Золотоніський п/м Золотоніське ЛВУМГ</t>
  </si>
  <si>
    <t>переданого Золотоніським ЛВУМГ та прийнятого  ПАТ "Черкасигаз"; ПАТ "Київоблгаз";  ПрАТ "Миронівська птахофабрика"; ТзОВ "ТПК Автогазінвест"; ДП Укравтогаз РВУ "Харківавтогаз" АГНКС-1 м.Черкаси, АГНКС м. Золотоноша.</t>
  </si>
  <si>
    <t>Філія "УМГ "Черкаситрансгаз"</t>
  </si>
  <si>
    <t>Маршрут №  834</t>
  </si>
  <si>
    <t>ПАСПОРТ ФІЗИКО-ХІМІЧНИХ ПОКАЗНИКІВ ПРИРОДНОГО ГАЗУ  № 834</t>
  </si>
  <si>
    <t>ПАТ "УКРТРАНСГАЗ"</t>
  </si>
  <si>
    <t xml:space="preserve">                                   дата</t>
  </si>
  <si>
    <t>Начальник лабораторії, де здійснювалось вимірювання газу    Куліш Т.В.                                                                                                                                                                                              03.04.2017</t>
  </si>
  <si>
    <t xml:space="preserve"> </t>
  </si>
  <si>
    <t xml:space="preserve">                                              Самойленко О.В.                                                                                                                                                                                           03.04.2017</t>
  </si>
  <si>
    <t xml:space="preserve"> Начальник САВ і ТМ                                                                ГончаровЮ.І.                                                                                                     </t>
  </si>
  <si>
    <t>П/М Золотоноша</t>
  </si>
  <si>
    <t>служба АВ і ТМ</t>
  </si>
  <si>
    <t xml:space="preserve">                                                  Гончаров Ю.І.</t>
  </si>
  <si>
    <t xml:space="preserve">                                  дата</t>
  </si>
  <si>
    <t>Підрозділу підприємства</t>
  </si>
  <si>
    <t xml:space="preserve">Начальник управління Золотоніського ЛВУМГ          Коваль В.М.                 </t>
  </si>
  <si>
    <t>Середньозважене значення вищої теплоти згоряння по маршруту № 834</t>
  </si>
  <si>
    <t>ПрАТ "Миронівська птахофабрика" (ГРС Тулинці-2)</t>
  </si>
  <si>
    <t>ГРС Озерна</t>
  </si>
  <si>
    <t>ГРС Богуслав</t>
  </si>
  <si>
    <t>ГРС Стайки</t>
  </si>
  <si>
    <t>ГРС Росава</t>
  </si>
  <si>
    <t>ГРС Вільхівець</t>
  </si>
  <si>
    <t>ГРС Тулинці</t>
  </si>
  <si>
    <t>ГРС Зеленьки</t>
  </si>
  <si>
    <t>ГРС Високе</t>
  </si>
  <si>
    <t>ГРС Пятигори</t>
  </si>
  <si>
    <t>ГРС Кагарлик</t>
  </si>
  <si>
    <t>ГРС Ставище</t>
  </si>
  <si>
    <t>ГРС Ржищів</t>
  </si>
  <si>
    <t>ГРС Миронівка</t>
  </si>
  <si>
    <t>ГРС Тетіїв</t>
  </si>
  <si>
    <t>ГРС Ківшовата</t>
  </si>
  <si>
    <t>Київська область</t>
  </si>
  <si>
    <t>Черкаси-2 (осн.)</t>
  </si>
  <si>
    <t>ТзОВ "ТПК Автогазінвест"(АГНКС-2)</t>
  </si>
  <si>
    <t>ПрАТ "Миронівська птахофабрика" (ГРС Ліпляво)</t>
  </si>
  <si>
    <t>АГНКС м.Черкаси(1)</t>
  </si>
  <si>
    <t>АГНКС м.Золотоноша</t>
  </si>
  <si>
    <t>ГРС Острожани</t>
  </si>
  <si>
    <t xml:space="preserve">ГРС Мельники </t>
  </si>
  <si>
    <t>ГРС Баштечки</t>
  </si>
  <si>
    <t>ГРС Жашків</t>
  </si>
  <si>
    <t>ГРС Корсунь-Шевченк.</t>
  </si>
  <si>
    <t>ГРС Сахнівка</t>
  </si>
  <si>
    <t>ГРС Мельники-2</t>
  </si>
  <si>
    <t>ГРС Мала Бурімка</t>
  </si>
  <si>
    <t>ГРС Богодухівка</t>
  </si>
  <si>
    <t>ГРС Білозір"я</t>
  </si>
  <si>
    <t>ГРС Дубіївка</t>
  </si>
  <si>
    <t>ГРС Дмитрівка</t>
  </si>
  <si>
    <t>ГРС Старосілля</t>
  </si>
  <si>
    <t>ГРС Канів</t>
  </si>
  <si>
    <t>ГРС Золотоноша-місто</t>
  </si>
  <si>
    <t>ГРС Драбів</t>
  </si>
  <si>
    <t>ГРС Сміла</t>
  </si>
  <si>
    <t>ГРС Хмільна</t>
  </si>
  <si>
    <t>ГРС Тубільці</t>
  </si>
  <si>
    <t>ГРС Степанки</t>
  </si>
  <si>
    <t>Грс Леськи</t>
  </si>
  <si>
    <t>ГРС Мошни</t>
  </si>
  <si>
    <t>ГРС Байбузи</t>
  </si>
  <si>
    <t>ГРС Єлизаветівка</t>
  </si>
  <si>
    <t>ГРС Чорнобай</t>
  </si>
  <si>
    <t>Черкаська область</t>
  </si>
  <si>
    <t>кВт*год./м³</t>
  </si>
  <si>
    <t>ккал/м³</t>
  </si>
  <si>
    <t xml:space="preserve"> МДж/м³</t>
  </si>
  <si>
    <t>Cередньозважене значення вищої теплоти згоряння</t>
  </si>
  <si>
    <t>ГРС, прямий споживач</t>
  </si>
  <si>
    <t>Область</t>
  </si>
  <si>
    <t>Додаток до Паспорту фізико-хімічних показників природного газу № 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</si>
</sst>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dd/mm/yyyy\ \р/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2">
    <xf numFmtId="0" fontId="0" fillId="0" borderId="0" xfId="0"/>
    <xf numFmtId="0" fontId="2" fillId="0" borderId="0" xfId="1" applyProtection="1">
      <protection locked="0"/>
    </xf>
    <xf numFmtId="0" fontId="2" fillId="0" borderId="0" xfId="1" applyBorder="1" applyProtection="1"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2" fillId="0" borderId="1" xfId="1" applyBorder="1" applyProtection="1">
      <protection locked="0"/>
    </xf>
    <xf numFmtId="0" fontId="2" fillId="0" borderId="2" xfId="1" applyBorder="1" applyProtection="1">
      <protection locked="0"/>
    </xf>
    <xf numFmtId="0" fontId="3" fillId="0" borderId="0" xfId="1" applyFont="1" applyBorder="1" applyProtection="1"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2" fillId="0" borderId="2" xfId="1" applyFont="1" applyBorder="1" applyProtection="1">
      <protection locked="0"/>
    </xf>
    <xf numFmtId="2" fontId="2" fillId="0" borderId="0" xfId="1" applyNumberFormat="1" applyProtection="1"/>
    <xf numFmtId="0" fontId="9" fillId="0" borderId="0" xfId="1" applyFont="1" applyAlignment="1">
      <alignment horizontal="center"/>
    </xf>
    <xf numFmtId="164" fontId="2" fillId="0" borderId="0" xfId="1" applyNumberFormat="1"/>
    <xf numFmtId="0" fontId="2" fillId="2" borderId="0" xfId="1" applyFill="1" applyProtection="1">
      <protection locked="0"/>
    </xf>
    <xf numFmtId="2" fontId="2" fillId="2" borderId="0" xfId="1" applyNumberFormat="1" applyFill="1" applyProtection="1"/>
    <xf numFmtId="0" fontId="9" fillId="2" borderId="0" xfId="1" applyFont="1" applyFill="1" applyAlignment="1">
      <alignment horizontal="center"/>
    </xf>
    <xf numFmtId="164" fontId="10" fillId="2" borderId="0" xfId="1" applyNumberFormat="1" applyFont="1" applyFill="1"/>
    <xf numFmtId="0" fontId="7" fillId="2" borderId="14" xfId="1" applyFont="1" applyFill="1" applyBorder="1" applyAlignment="1" applyProtection="1">
      <alignment horizontal="center" vertical="center" wrapText="1"/>
      <protection locked="0"/>
    </xf>
    <xf numFmtId="0" fontId="7" fillId="2" borderId="15" xfId="1" applyFont="1" applyFill="1" applyBorder="1" applyAlignment="1" applyProtection="1">
      <alignment horizontal="center" vertical="center" wrapText="1"/>
      <protection locked="0"/>
    </xf>
    <xf numFmtId="165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16" xfId="1" applyNumberFormat="1" applyFont="1" applyFill="1" applyBorder="1" applyAlignment="1">
      <alignment horizontal="center"/>
    </xf>
    <xf numFmtId="2" fontId="11" fillId="2" borderId="17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15" xfId="1" applyNumberFormat="1" applyFont="1" applyFill="1" applyBorder="1" applyAlignment="1">
      <alignment horizontal="center"/>
    </xf>
    <xf numFmtId="3" fontId="11" fillId="2" borderId="18" xfId="1" applyNumberFormat="1" applyFont="1" applyFill="1" applyBorder="1" applyAlignment="1">
      <alignment horizontal="center"/>
    </xf>
    <xf numFmtId="4" fontId="11" fillId="2" borderId="14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16" xfId="1" applyNumberFormat="1" applyFont="1" applyFill="1" applyBorder="1" applyAlignment="1">
      <alignment horizontal="center"/>
    </xf>
    <xf numFmtId="3" fontId="11" fillId="2" borderId="19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20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6" xfId="1" applyNumberFormat="1" applyFont="1" applyFill="1" applyBorder="1" applyAlignment="1">
      <alignment horizontal="center"/>
    </xf>
    <xf numFmtId="3" fontId="7" fillId="2" borderId="19" xfId="1" applyNumberFormat="1" applyFont="1" applyFill="1" applyBorder="1" applyAlignment="1" applyProtection="1">
      <alignment horizontal="center"/>
      <protection locked="0"/>
    </xf>
    <xf numFmtId="166" fontId="7" fillId="2" borderId="21" xfId="1" applyNumberFormat="1" applyFont="1" applyFill="1" applyBorder="1" applyAlignment="1">
      <alignment horizontal="center"/>
    </xf>
    <xf numFmtId="164" fontId="7" fillId="2" borderId="20" xfId="1" applyNumberFormat="1" applyFont="1" applyFill="1" applyBorder="1" applyAlignment="1">
      <alignment horizontal="center"/>
    </xf>
    <xf numFmtId="164" fontId="7" fillId="2" borderId="15" xfId="1" applyNumberFormat="1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/>
    </xf>
    <xf numFmtId="0" fontId="7" fillId="2" borderId="21" xfId="1" applyFont="1" applyFill="1" applyBorder="1" applyAlignment="1" applyProtection="1">
      <alignment horizontal="center" vertical="center" wrapText="1"/>
      <protection locked="0"/>
    </xf>
    <xf numFmtId="166" fontId="12" fillId="2" borderId="17" xfId="1" applyNumberFormat="1" applyFont="1" applyFill="1" applyBorder="1" applyAlignment="1" applyProtection="1">
      <alignment horizontal="center" vertical="center" wrapText="1"/>
      <protection locked="0"/>
    </xf>
    <xf numFmtId="164" fontId="11" fillId="2" borderId="22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22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23" xfId="1" applyNumberFormat="1" applyFont="1" applyFill="1" applyBorder="1" applyAlignment="1">
      <alignment horizontal="center"/>
    </xf>
    <xf numFmtId="2" fontId="11" fillId="2" borderId="22" xfId="1" applyNumberFormat="1" applyFont="1" applyFill="1" applyBorder="1" applyAlignment="1">
      <alignment horizontal="center"/>
    </xf>
    <xf numFmtId="3" fontId="11" fillId="2" borderId="24" xfId="1" applyNumberFormat="1" applyFont="1" applyFill="1" applyBorder="1" applyAlignment="1">
      <alignment horizontal="center"/>
    </xf>
    <xf numFmtId="4" fontId="11" fillId="2" borderId="17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23" xfId="1" applyNumberFormat="1" applyFont="1" applyFill="1" applyBorder="1" applyAlignment="1">
      <alignment horizontal="center"/>
    </xf>
    <xf numFmtId="2" fontId="11" fillId="2" borderId="25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3" xfId="1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/>
    </xf>
    <xf numFmtId="164" fontId="7" fillId="2" borderId="25" xfId="1" applyNumberFormat="1" applyFont="1" applyFill="1" applyBorder="1" applyAlignment="1">
      <alignment horizontal="center"/>
    </xf>
    <xf numFmtId="164" fontId="7" fillId="2" borderId="22" xfId="1" applyNumberFormat="1" applyFont="1" applyFill="1" applyBorder="1" applyAlignment="1">
      <alignment horizontal="center"/>
    </xf>
    <xf numFmtId="164" fontId="7" fillId="2" borderId="23" xfId="1" applyNumberFormat="1" applyFont="1" applyFill="1" applyBorder="1" applyAlignment="1">
      <alignment horizontal="center"/>
    </xf>
    <xf numFmtId="0" fontId="7" fillId="2" borderId="19" xfId="1" applyFont="1" applyFill="1" applyBorder="1" applyAlignment="1" applyProtection="1">
      <alignment horizontal="center" vertical="center" wrapText="1"/>
      <protection locked="0"/>
    </xf>
    <xf numFmtId="166" fontId="7" fillId="2" borderId="20" xfId="1" applyNumberFormat="1" applyFont="1" applyFill="1" applyBorder="1" applyAlignment="1">
      <alignment horizontal="center"/>
    </xf>
    <xf numFmtId="166" fontId="7" fillId="2" borderId="15" xfId="1" applyNumberFormat="1" applyFont="1" applyFill="1" applyBorder="1" applyAlignment="1">
      <alignment horizontal="center"/>
    </xf>
    <xf numFmtId="166" fontId="7" fillId="2" borderId="16" xfId="1" applyNumberFormat="1" applyFont="1" applyFill="1" applyBorder="1" applyAlignment="1">
      <alignment horizontal="center"/>
    </xf>
    <xf numFmtId="166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22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25" xfId="1" applyNumberFormat="1" applyFont="1" applyFill="1" applyBorder="1" applyAlignment="1">
      <alignment horizontal="center"/>
    </xf>
    <xf numFmtId="166" fontId="7" fillId="2" borderId="22" xfId="1" applyNumberFormat="1" applyFont="1" applyFill="1" applyBorder="1" applyAlignment="1">
      <alignment horizontal="center"/>
    </xf>
    <xf numFmtId="166" fontId="7" fillId="2" borderId="23" xfId="1" applyNumberFormat="1" applyFont="1" applyFill="1" applyBorder="1" applyAlignment="1">
      <alignment horizontal="center"/>
    </xf>
    <xf numFmtId="0" fontId="7" fillId="2" borderId="17" xfId="1" applyFont="1" applyFill="1" applyBorder="1" applyAlignment="1" applyProtection="1">
      <alignment horizontal="center" vertical="center" wrapText="1"/>
      <protection locked="0"/>
    </xf>
    <xf numFmtId="0" fontId="7" fillId="2" borderId="22" xfId="1" applyFont="1" applyFill="1" applyBorder="1" applyAlignment="1" applyProtection="1">
      <alignment horizontal="center" vertical="center" wrapText="1"/>
      <protection locked="0"/>
    </xf>
    <xf numFmtId="2" fontId="7" fillId="2" borderId="22" xfId="1" applyNumberFormat="1" applyFont="1" applyFill="1" applyBorder="1" applyAlignment="1">
      <alignment horizontal="center"/>
    </xf>
    <xf numFmtId="3" fontId="7" fillId="2" borderId="24" xfId="1" applyNumberFormat="1" applyFont="1" applyFill="1" applyBorder="1" applyAlignment="1">
      <alignment horizontal="center"/>
    </xf>
    <xf numFmtId="3" fontId="7" fillId="2" borderId="19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3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22" xfId="1" applyNumberFormat="1" applyFont="1" applyFill="1" applyBorder="1" applyAlignment="1" applyProtection="1">
      <alignment horizontal="center" vertical="center" wrapText="1"/>
      <protection locked="0"/>
    </xf>
    <xf numFmtId="3" fontId="11" fillId="2" borderId="24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19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25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2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1" applyFont="1" applyFill="1" applyProtection="1">
      <protection locked="0"/>
    </xf>
    <xf numFmtId="2" fontId="13" fillId="2" borderId="0" xfId="1" applyNumberFormat="1" applyFont="1" applyFill="1" applyProtection="1"/>
    <xf numFmtId="164" fontId="7" fillId="2" borderId="20" xfId="1" applyNumberFormat="1" applyFont="1" applyFill="1" applyBorder="1" applyAlignment="1" applyProtection="1">
      <alignment horizontal="center"/>
      <protection locked="0"/>
    </xf>
    <xf numFmtId="164" fontId="7" fillId="2" borderId="15" xfId="1" applyNumberFormat="1" applyFont="1" applyFill="1" applyBorder="1" applyAlignment="1" applyProtection="1">
      <alignment horizontal="center"/>
      <protection locked="0"/>
    </xf>
    <xf numFmtId="164" fontId="7" fillId="2" borderId="16" xfId="1" applyNumberFormat="1" applyFont="1" applyFill="1" applyBorder="1" applyAlignment="1" applyProtection="1">
      <alignment horizontal="center"/>
      <protection locked="0"/>
    </xf>
    <xf numFmtId="164" fontId="7" fillId="2" borderId="25" xfId="1" applyNumberFormat="1" applyFont="1" applyFill="1" applyBorder="1" applyAlignment="1" applyProtection="1">
      <alignment horizontal="center"/>
      <protection locked="0"/>
    </xf>
    <xf numFmtId="164" fontId="7" fillId="2" borderId="22" xfId="1" applyNumberFormat="1" applyFont="1" applyFill="1" applyBorder="1" applyAlignment="1" applyProtection="1">
      <alignment horizontal="center"/>
      <protection locked="0"/>
    </xf>
    <xf numFmtId="164" fontId="7" fillId="2" borderId="23" xfId="1" applyNumberFormat="1" applyFont="1" applyFill="1" applyBorder="1" applyAlignment="1" applyProtection="1">
      <alignment horizontal="center"/>
      <protection locked="0"/>
    </xf>
    <xf numFmtId="165" fontId="7" fillId="2" borderId="23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26" xfId="1" applyNumberFormat="1" applyFont="1" applyFill="1" applyBorder="1" applyAlignment="1" applyProtection="1">
      <alignment horizontal="center" vertical="center" wrapText="1"/>
      <protection locked="0"/>
    </xf>
    <xf numFmtId="3" fontId="11" fillId="2" borderId="27" xfId="1" applyNumberFormat="1" applyFont="1" applyFill="1" applyBorder="1" applyAlignment="1" applyProtection="1">
      <alignment horizontal="center" vertical="center" wrapText="1"/>
      <protection locked="0"/>
    </xf>
    <xf numFmtId="4" fontId="11" fillId="2" borderId="28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30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3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9" xfId="1" applyFont="1" applyFill="1" applyBorder="1" applyAlignment="1" applyProtection="1">
      <alignment horizontal="center" vertical="center" wrapText="1"/>
      <protection locked="0"/>
    </xf>
    <xf numFmtId="3" fontId="7" fillId="2" borderId="30" xfId="1" applyNumberFormat="1" applyFont="1" applyFill="1" applyBorder="1" applyAlignment="1" applyProtection="1">
      <alignment horizontal="center"/>
      <protection locked="0"/>
    </xf>
    <xf numFmtId="166" fontId="7" fillId="2" borderId="30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1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26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1" applyFont="1" applyFill="1" applyBorder="1" applyAlignment="1" applyProtection="1">
      <alignment horizontal="center" vertical="center" wrapText="1"/>
      <protection locked="0"/>
    </xf>
    <xf numFmtId="0" fontId="7" fillId="2" borderId="34" xfId="1" applyFont="1" applyFill="1" applyBorder="1" applyAlignment="1" applyProtection="1">
      <alignment horizontal="center" vertical="center" textRotation="90" wrapText="1"/>
      <protection locked="0"/>
    </xf>
    <xf numFmtId="0" fontId="7" fillId="2" borderId="35" xfId="1" applyFont="1" applyFill="1" applyBorder="1" applyAlignment="1" applyProtection="1">
      <alignment horizontal="center" vertical="center" textRotation="90" wrapText="1"/>
      <protection locked="0"/>
    </xf>
    <xf numFmtId="0" fontId="7" fillId="2" borderId="36" xfId="1" applyFont="1" applyFill="1" applyBorder="1" applyAlignment="1" applyProtection="1">
      <alignment horizontal="center" vertical="center" textRotation="90" wrapText="1"/>
      <protection locked="0"/>
    </xf>
    <xf numFmtId="0" fontId="7" fillId="2" borderId="13" xfId="1" applyFont="1" applyFill="1" applyBorder="1" applyAlignment="1" applyProtection="1">
      <alignment horizontal="center" vertical="center" textRotation="90" wrapText="1"/>
      <protection locked="0"/>
    </xf>
    <xf numFmtId="0" fontId="7" fillId="2" borderId="37" xfId="1" applyFont="1" applyFill="1" applyBorder="1" applyAlignment="1" applyProtection="1">
      <alignment horizontal="center" vertical="center" textRotation="90" wrapText="1"/>
      <protection locked="0"/>
    </xf>
    <xf numFmtId="0" fontId="7" fillId="2" borderId="38" xfId="1" applyFont="1" applyFill="1" applyBorder="1" applyAlignment="1" applyProtection="1">
      <alignment horizontal="center" vertical="center" textRotation="90" wrapText="1"/>
      <protection locked="0"/>
    </xf>
    <xf numFmtId="0" fontId="7" fillId="2" borderId="39" xfId="1" applyFont="1" applyFill="1" applyBorder="1" applyAlignment="1" applyProtection="1">
      <alignment horizontal="center" vertical="center" textRotation="90" wrapText="1"/>
      <protection locked="0"/>
    </xf>
    <xf numFmtId="0" fontId="18" fillId="0" borderId="0" xfId="1" applyFont="1" applyBorder="1" applyAlignment="1" applyProtection="1">
      <alignment horizontal="center"/>
      <protection locked="0"/>
    </xf>
    <xf numFmtId="0" fontId="21" fillId="0" borderId="2" xfId="1" applyFont="1" applyBorder="1"/>
    <xf numFmtId="0" fontId="2" fillId="0" borderId="1" xfId="1" applyFont="1" applyBorder="1" applyProtection="1"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23" fillId="2" borderId="1" xfId="1" applyFont="1" applyFill="1" applyBorder="1" applyAlignment="1" applyProtection="1">
      <alignment vertical="center"/>
      <protection locked="0"/>
    </xf>
    <xf numFmtId="0" fontId="23" fillId="2" borderId="0" xfId="1" applyFont="1" applyFill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22" fillId="0" borderId="2" xfId="1" applyFont="1" applyBorder="1"/>
    <xf numFmtId="0" fontId="24" fillId="2" borderId="0" xfId="1" applyFont="1" applyFill="1" applyBorder="1" applyAlignment="1" applyProtection="1">
      <alignment vertical="center" wrapText="1"/>
      <protection locked="0"/>
    </xf>
    <xf numFmtId="0" fontId="26" fillId="0" borderId="0" xfId="1" applyFont="1" applyBorder="1" applyProtection="1">
      <protection locked="0"/>
    </xf>
    <xf numFmtId="0" fontId="27" fillId="0" borderId="0" xfId="1" applyFont="1" applyBorder="1" applyProtection="1"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2" fillId="0" borderId="10" xfId="1" applyBorder="1" applyProtection="1">
      <protection locked="0"/>
    </xf>
    <xf numFmtId="0" fontId="3" fillId="0" borderId="10" xfId="1" applyFont="1" applyBorder="1" applyProtection="1">
      <protection locked="0"/>
    </xf>
    <xf numFmtId="0" fontId="21" fillId="0" borderId="11" xfId="1" applyFont="1" applyBorder="1"/>
    <xf numFmtId="0" fontId="28" fillId="0" borderId="0" xfId="2" applyFont="1"/>
    <xf numFmtId="0" fontId="29" fillId="0" borderId="0" xfId="2" applyFont="1" applyAlignment="1"/>
    <xf numFmtId="4" fontId="29" fillId="2" borderId="12" xfId="2" applyNumberFormat="1" applyFont="1" applyFill="1" applyBorder="1" applyAlignment="1">
      <alignment horizontal="center" vertical="center" wrapText="1"/>
    </xf>
    <xf numFmtId="4" fontId="29" fillId="2" borderId="10" xfId="2" applyNumberFormat="1" applyFont="1" applyFill="1" applyBorder="1" applyAlignment="1">
      <alignment horizontal="center" vertical="center" wrapText="1"/>
    </xf>
    <xf numFmtId="0" fontId="31" fillId="2" borderId="26" xfId="2" applyFont="1" applyFill="1" applyBorder="1" applyAlignment="1">
      <alignment horizontal="left" vertical="center" wrapText="1"/>
    </xf>
    <xf numFmtId="4" fontId="31" fillId="0" borderId="44" xfId="2" applyNumberFormat="1" applyFont="1" applyBorder="1" applyAlignment="1">
      <alignment horizontal="center" vertical="center" wrapText="1"/>
    </xf>
    <xf numFmtId="3" fontId="31" fillId="0" borderId="44" xfId="2" applyNumberFormat="1" applyFont="1" applyBorder="1" applyAlignment="1">
      <alignment horizontal="center" vertical="center"/>
    </xf>
    <xf numFmtId="4" fontId="31" fillId="0" borderId="28" xfId="2" applyNumberFormat="1" applyFont="1" applyBorder="1" applyAlignment="1">
      <alignment horizontal="center" vertical="center"/>
    </xf>
    <xf numFmtId="0" fontId="31" fillId="2" borderId="22" xfId="2" applyFont="1" applyFill="1" applyBorder="1" applyAlignment="1">
      <alignment horizontal="left" vertical="center" wrapText="1"/>
    </xf>
    <xf numFmtId="4" fontId="31" fillId="0" borderId="22" xfId="2" applyNumberFormat="1" applyFont="1" applyBorder="1" applyAlignment="1">
      <alignment horizontal="center" vertical="center" wrapText="1"/>
    </xf>
    <xf numFmtId="3" fontId="31" fillId="0" borderId="22" xfId="2" applyNumberFormat="1" applyFont="1" applyBorder="1" applyAlignment="1">
      <alignment horizontal="center" vertical="center" wrapText="1"/>
    </xf>
    <xf numFmtId="4" fontId="31" fillId="0" borderId="26" xfId="2" applyNumberFormat="1" applyFont="1" applyBorder="1" applyAlignment="1">
      <alignment horizontal="center" vertical="center" wrapText="1"/>
    </xf>
    <xf numFmtId="3" fontId="31" fillId="0" borderId="22" xfId="2" applyNumberFormat="1" applyFont="1" applyBorder="1" applyAlignment="1">
      <alignment horizontal="center" vertical="center"/>
    </xf>
    <xf numFmtId="4" fontId="31" fillId="0" borderId="17" xfId="2" applyNumberFormat="1" applyFont="1" applyBorder="1" applyAlignment="1">
      <alignment horizontal="center" vertical="center"/>
    </xf>
    <xf numFmtId="2" fontId="30" fillId="2" borderId="26" xfId="2" applyNumberFormat="1" applyFont="1" applyFill="1" applyBorder="1" applyAlignment="1">
      <alignment horizontal="left" vertical="center"/>
    </xf>
    <xf numFmtId="3" fontId="29" fillId="0" borderId="26" xfId="2" applyNumberFormat="1" applyFont="1" applyBorder="1" applyAlignment="1">
      <alignment horizontal="center" vertical="center"/>
    </xf>
    <xf numFmtId="4" fontId="29" fillId="0" borderId="28" xfId="2" applyNumberFormat="1" applyFont="1" applyBorder="1" applyAlignment="1">
      <alignment horizontal="center" vertical="center"/>
    </xf>
    <xf numFmtId="2" fontId="30" fillId="2" borderId="22" xfId="2" applyNumberFormat="1" applyFont="1" applyFill="1" applyBorder="1" applyAlignment="1">
      <alignment horizontal="left" vertical="center"/>
    </xf>
    <xf numFmtId="3" fontId="29" fillId="0" borderId="22" xfId="2" applyNumberFormat="1" applyFont="1" applyBorder="1" applyAlignment="1">
      <alignment horizontal="center" vertical="center"/>
    </xf>
    <xf numFmtId="4" fontId="29" fillId="0" borderId="17" xfId="2" applyNumberFormat="1" applyFont="1" applyBorder="1" applyAlignment="1">
      <alignment horizontal="center" vertical="center"/>
    </xf>
    <xf numFmtId="4" fontId="31" fillId="0" borderId="15" xfId="2" applyNumberFormat="1" applyFont="1" applyBorder="1" applyAlignment="1">
      <alignment horizontal="center" vertical="center" wrapText="1"/>
    </xf>
    <xf numFmtId="2" fontId="30" fillId="2" borderId="22" xfId="2" applyNumberFormat="1" applyFont="1" applyFill="1" applyBorder="1" applyAlignment="1">
      <alignment horizontal="left" vertical="center" wrapText="1"/>
    </xf>
    <xf numFmtId="4" fontId="29" fillId="0" borderId="22" xfId="2" applyNumberFormat="1" applyFont="1" applyBorder="1" applyAlignment="1">
      <alignment horizontal="center" vertical="center" wrapText="1"/>
    </xf>
    <xf numFmtId="0" fontId="29" fillId="3" borderId="6" xfId="2" applyFont="1" applyFill="1" applyBorder="1" applyAlignment="1">
      <alignment horizontal="left" vertical="center" wrapText="1"/>
    </xf>
    <xf numFmtId="4" fontId="29" fillId="3" borderId="4" xfId="2" applyNumberFormat="1" applyFont="1" applyFill="1" applyBorder="1" applyAlignment="1">
      <alignment horizontal="center" vertical="center"/>
    </xf>
    <xf numFmtId="3" fontId="29" fillId="3" borderId="4" xfId="2" applyNumberFormat="1" applyFont="1" applyFill="1" applyBorder="1" applyAlignment="1">
      <alignment horizontal="center" vertical="center"/>
    </xf>
    <xf numFmtId="0" fontId="8" fillId="0" borderId="3" xfId="2" applyFont="1" applyBorder="1" applyAlignment="1" applyProtection="1">
      <alignment horizontal="left" vertical="center"/>
      <protection locked="0"/>
    </xf>
    <xf numFmtId="0" fontId="29" fillId="0" borderId="41" xfId="2" applyFont="1" applyBorder="1" applyAlignment="1">
      <alignment horizontal="center" vertical="center" wrapText="1"/>
    </xf>
    <xf numFmtId="0" fontId="4" fillId="0" borderId="0" xfId="2" applyFont="1" applyBorder="1" applyAlignment="1" applyProtection="1">
      <alignment horizontal="right" vertical="center"/>
      <protection locked="0"/>
    </xf>
    <xf numFmtId="0" fontId="1" fillId="0" borderId="0" xfId="2" applyBorder="1" applyProtection="1"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29" fillId="2" borderId="8" xfId="2" applyFont="1" applyFill="1" applyBorder="1" applyAlignment="1">
      <alignment horizontal="left" vertical="center" wrapText="1"/>
    </xf>
    <xf numFmtId="0" fontId="8" fillId="0" borderId="22" xfId="2" applyFont="1" applyBorder="1" applyAlignment="1" applyProtection="1">
      <alignment horizontal="left" vertical="center"/>
      <protection locked="0"/>
    </xf>
    <xf numFmtId="4" fontId="7" fillId="0" borderId="22" xfId="2" applyNumberFormat="1" applyFont="1" applyBorder="1" applyAlignment="1" applyProtection="1">
      <alignment horizontal="center" vertical="center"/>
      <protection locked="0"/>
    </xf>
    <xf numFmtId="3" fontId="7" fillId="0" borderId="22" xfId="2" applyNumberFormat="1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28" fillId="0" borderId="3" xfId="2" applyFont="1" applyBorder="1"/>
    <xf numFmtId="0" fontId="4" fillId="0" borderId="3" xfId="2" applyFont="1" applyBorder="1" applyAlignment="1" applyProtection="1">
      <alignment horizontal="right" vertical="center"/>
      <protection locked="0"/>
    </xf>
    <xf numFmtId="0" fontId="1" fillId="0" borderId="3" xfId="2" applyBorder="1" applyProtection="1">
      <protection locked="0"/>
    </xf>
    <xf numFmtId="0" fontId="4" fillId="0" borderId="3" xfId="2" applyFont="1" applyBorder="1" applyAlignment="1" applyProtection="1">
      <alignment vertical="center"/>
      <protection locked="0"/>
    </xf>
    <xf numFmtId="14" fontId="28" fillId="0" borderId="3" xfId="2" applyNumberFormat="1" applyFont="1" applyBorder="1"/>
    <xf numFmtId="0" fontId="8" fillId="0" borderId="0" xfId="2" applyFont="1" applyBorder="1" applyAlignment="1" applyProtection="1">
      <alignment horizontal="left" vertical="center"/>
      <protection locked="0"/>
    </xf>
    <xf numFmtId="0" fontId="28" fillId="0" borderId="0" xfId="2" applyFont="1" applyBorder="1"/>
    <xf numFmtId="0" fontId="8" fillId="0" borderId="3" xfId="2" applyFont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vertical="center" wrapText="1"/>
      <protection locked="0"/>
    </xf>
    <xf numFmtId="0" fontId="7" fillId="0" borderId="12" xfId="1" applyFont="1" applyBorder="1" applyAlignment="1" applyProtection="1">
      <alignment horizontal="center" vertical="center" textRotation="90" wrapText="1"/>
      <protection locked="0"/>
    </xf>
    <xf numFmtId="0" fontId="7" fillId="0" borderId="42" xfId="1" applyFont="1" applyBorder="1" applyAlignment="1" applyProtection="1">
      <alignment horizontal="center" vertical="center" textRotation="90" wrapText="1"/>
      <protection locked="0"/>
    </xf>
    <xf numFmtId="0" fontId="7" fillId="0" borderId="4" xfId="1" applyFont="1" applyBorder="1" applyAlignment="1" applyProtection="1">
      <alignment horizontal="center" vertical="center" textRotation="90" wrapText="1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7" fillId="0" borderId="44" xfId="1" applyFont="1" applyBorder="1" applyAlignment="1" applyProtection="1">
      <alignment horizontal="center" vertical="center" textRotation="90" wrapText="1"/>
      <protection locked="0"/>
    </xf>
    <xf numFmtId="0" fontId="7" fillId="0" borderId="33" xfId="1" applyFont="1" applyBorder="1" applyAlignment="1" applyProtection="1">
      <alignment horizontal="center" vertical="center" textRotation="90" wrapText="1"/>
      <protection locked="0"/>
    </xf>
    <xf numFmtId="2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right" vertical="center" wrapText="1"/>
      <protection locked="0"/>
    </xf>
    <xf numFmtId="0" fontId="8" fillId="0" borderId="7" xfId="1" applyFont="1" applyBorder="1" applyAlignment="1" applyProtection="1">
      <alignment horizontal="right" vertical="center" wrapText="1"/>
      <protection locked="0"/>
    </xf>
    <xf numFmtId="0" fontId="8" fillId="0" borderId="6" xfId="1" applyFont="1" applyBorder="1" applyAlignment="1" applyProtection="1">
      <alignment horizontal="right" vertical="center" wrapText="1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1" xfId="1" applyFont="1" applyFill="1" applyBorder="1" applyAlignment="1" applyProtection="1">
      <alignment horizontal="right" vertical="center" wrapText="1"/>
      <protection locked="0"/>
    </xf>
    <xf numFmtId="0" fontId="8" fillId="0" borderId="2" xfId="1" applyFont="1" applyBorder="1" applyAlignment="1" applyProtection="1">
      <alignment horizontal="right" wrapText="1"/>
    </xf>
    <xf numFmtId="0" fontId="8" fillId="0" borderId="0" xfId="1" applyFont="1" applyBorder="1" applyAlignment="1" applyProtection="1">
      <alignment horizontal="right" wrapText="1"/>
    </xf>
    <xf numFmtId="0" fontId="8" fillId="0" borderId="1" xfId="1" applyFont="1" applyBorder="1" applyAlignment="1" applyProtection="1">
      <alignment horizontal="right" wrapText="1"/>
    </xf>
    <xf numFmtId="0" fontId="2" fillId="0" borderId="11" xfId="1" applyBorder="1" applyAlignment="1" applyProtection="1">
      <alignment horizontal="center"/>
      <protection locked="0"/>
    </xf>
    <xf numFmtId="0" fontId="2" fillId="0" borderId="10" xfId="1" applyBorder="1" applyAlignment="1" applyProtection="1">
      <alignment horizontal="center"/>
      <protection locked="0"/>
    </xf>
    <xf numFmtId="0" fontId="2" fillId="0" borderId="9" xfId="1" applyBorder="1" applyAlignment="1" applyProtection="1">
      <alignment horizontal="center"/>
      <protection locked="0"/>
    </xf>
    <xf numFmtId="0" fontId="7" fillId="0" borderId="43" xfId="1" applyFont="1" applyBorder="1" applyAlignment="1" applyProtection="1">
      <alignment horizontal="center" vertical="center" textRotation="90" wrapText="1"/>
      <protection locked="0"/>
    </xf>
    <xf numFmtId="0" fontId="7" fillId="0" borderId="40" xfId="1" applyFont="1" applyBorder="1" applyAlignment="1" applyProtection="1">
      <alignment horizontal="center" vertical="center" textRotation="90" wrapText="1"/>
      <protection locked="0"/>
    </xf>
    <xf numFmtId="0" fontId="7" fillId="0" borderId="32" xfId="1" applyFont="1" applyBorder="1" applyAlignment="1" applyProtection="1">
      <alignment horizontal="center" vertical="center" textRotation="90" wrapText="1"/>
      <protection locked="0"/>
    </xf>
    <xf numFmtId="0" fontId="7" fillId="0" borderId="44" xfId="1" applyFont="1" applyBorder="1" applyAlignment="1" applyProtection="1">
      <alignment horizontal="left" vertical="center" textRotation="90" wrapText="1"/>
      <protection locked="0"/>
    </xf>
    <xf numFmtId="0" fontId="7" fillId="0" borderId="38" xfId="1" applyFont="1" applyBorder="1" applyAlignment="1" applyProtection="1">
      <alignment horizontal="left" vertical="center" textRotation="90" wrapText="1"/>
      <protection locked="0"/>
    </xf>
    <xf numFmtId="0" fontId="7" fillId="0" borderId="33" xfId="1" applyFont="1" applyBorder="1" applyAlignment="1" applyProtection="1">
      <alignment horizontal="left" vertical="center" textRotation="90" wrapText="1"/>
      <protection locked="0"/>
    </xf>
    <xf numFmtId="0" fontId="7" fillId="0" borderId="44" xfId="1" applyFont="1" applyBorder="1" applyAlignment="1" applyProtection="1">
      <alignment horizontal="right" vertical="center" textRotation="90" wrapText="1"/>
      <protection locked="0"/>
    </xf>
    <xf numFmtId="0" fontId="7" fillId="0" borderId="38" xfId="1" applyFont="1" applyBorder="1" applyAlignment="1" applyProtection="1">
      <alignment horizontal="right" vertical="center" textRotation="90" wrapText="1"/>
      <protection locked="0"/>
    </xf>
    <xf numFmtId="0" fontId="7" fillId="0" borderId="33" xfId="1" applyFont="1" applyBorder="1" applyAlignment="1" applyProtection="1">
      <alignment horizontal="right" vertical="center" textRotation="90" wrapText="1"/>
      <protection locked="0"/>
    </xf>
    <xf numFmtId="0" fontId="7" fillId="0" borderId="13" xfId="1" applyFont="1" applyBorder="1" applyAlignment="1" applyProtection="1">
      <alignment horizontal="center" vertical="center" textRotation="90" wrapText="1"/>
      <protection locked="0"/>
    </xf>
    <xf numFmtId="0" fontId="7" fillId="0" borderId="41" xfId="1" applyFont="1" applyBorder="1" applyAlignment="1" applyProtection="1">
      <alignment horizontal="center" vertical="center" textRotation="90" wrapText="1"/>
      <protection locked="0"/>
    </xf>
    <xf numFmtId="0" fontId="7" fillId="0" borderId="5" xfId="1" applyFont="1" applyBorder="1" applyAlignment="1" applyProtection="1">
      <alignment horizontal="center" vertical="center" textRotation="90" wrapText="1"/>
      <protection locked="0"/>
    </xf>
    <xf numFmtId="1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25" fillId="0" borderId="10" xfId="1" applyFont="1" applyBorder="1" applyAlignment="1" applyProtection="1">
      <alignment horizontal="center"/>
      <protection locked="0"/>
    </xf>
    <xf numFmtId="0" fontId="17" fillId="2" borderId="10" xfId="1" applyFont="1" applyFill="1" applyBorder="1" applyAlignment="1" applyProtection="1">
      <alignment horizontal="center" vertical="center"/>
      <protection locked="0"/>
    </xf>
    <xf numFmtId="0" fontId="17" fillId="2" borderId="9" xfId="1" applyFont="1" applyFill="1" applyBorder="1" applyAlignment="1" applyProtection="1">
      <alignment horizontal="center" vertical="center"/>
      <protection locked="0"/>
    </xf>
    <xf numFmtId="167" fontId="17" fillId="0" borderId="0" xfId="1" applyNumberFormat="1" applyFont="1" applyBorder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right"/>
      <protection locked="0"/>
    </xf>
    <xf numFmtId="0" fontId="7" fillId="2" borderId="8" xfId="1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Fill="1" applyBorder="1" applyAlignment="1" applyProtection="1">
      <alignment horizontal="center" vertical="center" wrapText="1"/>
      <protection locked="0"/>
    </xf>
    <xf numFmtId="0" fontId="7" fillId="2" borderId="6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167" fontId="17" fillId="0" borderId="0" xfId="1" applyNumberFormat="1" applyFont="1" applyBorder="1" applyAlignment="1" applyProtection="1">
      <alignment horizontal="center"/>
    </xf>
    <xf numFmtId="167" fontId="17" fillId="0" borderId="1" xfId="1" applyNumberFormat="1" applyFont="1" applyBorder="1" applyAlignment="1" applyProtection="1">
      <alignment horizontal="center"/>
    </xf>
    <xf numFmtId="0" fontId="19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7" fillId="0" borderId="47" xfId="1" applyFont="1" applyBorder="1" applyAlignment="1" applyProtection="1">
      <alignment horizontal="center" vertical="center" wrapText="1"/>
      <protection locked="0"/>
    </xf>
    <xf numFmtId="0" fontId="7" fillId="0" borderId="46" xfId="1" applyFont="1" applyBorder="1" applyAlignment="1" applyProtection="1">
      <alignment horizontal="center" vertical="center" wrapText="1"/>
      <protection locked="0"/>
    </xf>
    <xf numFmtId="0" fontId="7" fillId="0" borderId="45" xfId="1" applyFont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25" fillId="2" borderId="0" xfId="1" applyFont="1" applyFill="1" applyBorder="1" applyAlignment="1" applyProtection="1">
      <alignment horizontal="left" vertical="center" wrapText="1"/>
      <protection locked="0"/>
    </xf>
    <xf numFmtId="0" fontId="28" fillId="0" borderId="0" xfId="2" applyFont="1" applyAlignment="1"/>
    <xf numFmtId="0" fontId="1" fillId="0" borderId="0" xfId="2" applyAlignment="1"/>
    <xf numFmtId="0" fontId="28" fillId="0" borderId="3" xfId="2" applyFont="1" applyBorder="1" applyAlignment="1"/>
    <xf numFmtId="0" fontId="1" fillId="0" borderId="3" xfId="2" applyBorder="1" applyAlignment="1"/>
    <xf numFmtId="0" fontId="8" fillId="0" borderId="0" xfId="2" applyFont="1" applyBorder="1" applyAlignment="1" applyProtection="1">
      <alignment vertical="center" wrapText="1"/>
      <protection locked="0"/>
    </xf>
    <xf numFmtId="0" fontId="1" fillId="0" borderId="0" xfId="2" applyFont="1" applyAlignment="1">
      <alignment wrapText="1"/>
    </xf>
    <xf numFmtId="0" fontId="29" fillId="0" borderId="0" xfId="2" applyFont="1" applyAlignment="1">
      <alignment horizontal="center" vertical="center"/>
    </xf>
    <xf numFmtId="0" fontId="29" fillId="0" borderId="12" xfId="2" applyFont="1" applyBorder="1" applyAlignment="1">
      <alignment horizontal="center" vertical="center" wrapText="1"/>
    </xf>
    <xf numFmtId="0" fontId="29" fillId="0" borderId="42" xfId="2" applyFont="1" applyBorder="1" applyAlignment="1">
      <alignment horizontal="center" vertical="center" wrapText="1"/>
    </xf>
    <xf numFmtId="4" fontId="29" fillId="2" borderId="8" xfId="2" applyNumberFormat="1" applyFont="1" applyFill="1" applyBorder="1" applyAlignment="1">
      <alignment horizontal="center" vertical="center" wrapText="1"/>
    </xf>
    <xf numFmtId="4" fontId="29" fillId="2" borderId="7" xfId="2" applyNumberFormat="1" applyFont="1" applyFill="1" applyBorder="1" applyAlignment="1">
      <alignment horizontal="center" vertical="center" wrapText="1"/>
    </xf>
    <xf numFmtId="4" fontId="29" fillId="2" borderId="6" xfId="2" applyNumberFormat="1" applyFont="1" applyFill="1" applyBorder="1" applyAlignment="1">
      <alignment horizontal="center" vertical="center" wrapText="1"/>
    </xf>
    <xf numFmtId="49" fontId="29" fillId="0" borderId="13" xfId="2" applyNumberFormat="1" applyFont="1" applyBorder="1" applyAlignment="1">
      <alignment horizontal="center" vertical="center" wrapText="1"/>
    </xf>
    <xf numFmtId="0" fontId="1" fillId="0" borderId="41" xfId="2" applyBorder="1" applyAlignment="1">
      <alignment horizontal="center" vertical="center" wrapText="1"/>
    </xf>
    <xf numFmtId="0" fontId="29" fillId="0" borderId="13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%2003.2017/&#1055;&#1072;&#1089;&#1087;&#1086;&#1088;&#1090;-&#1088;&#1086;&#1079;&#1088;&#1072;&#1093;&#1091;&#1085;&#1086;&#1082;%20%20&#8470;83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(2)"/>
      <sheetName val="паспорт"/>
      <sheetName val=" розрахунок"/>
      <sheetName val="variablesList"/>
      <sheetName val="додаток"/>
      <sheetName val="Лист1"/>
    </sheetNames>
    <sheetDataSet>
      <sheetData sheetId="0"/>
      <sheetData sheetId="1"/>
      <sheetData sheetId="2">
        <row r="7">
          <cell r="AY7">
            <v>5472906.299999997</v>
          </cell>
        </row>
        <row r="8">
          <cell r="AY8">
            <v>5514917.5100000007</v>
          </cell>
        </row>
        <row r="9">
          <cell r="AY9">
            <v>5471466.4099999983</v>
          </cell>
        </row>
        <row r="10">
          <cell r="AY10">
            <v>5282435.41</v>
          </cell>
        </row>
        <row r="11">
          <cell r="AY11">
            <v>5281788.0099999988</v>
          </cell>
        </row>
        <row r="12">
          <cell r="AY12">
            <v>4094927.11</v>
          </cell>
        </row>
        <row r="13">
          <cell r="AY13">
            <v>2194661.8200000003</v>
          </cell>
        </row>
        <row r="14">
          <cell r="AY14">
            <v>1938346.3200000003</v>
          </cell>
        </row>
        <row r="15">
          <cell r="AY15">
            <v>1915759.9999999995</v>
          </cell>
        </row>
        <row r="16">
          <cell r="AY16">
            <v>1958039.71</v>
          </cell>
        </row>
        <row r="17">
          <cell r="AY17">
            <v>1967468.5100000005</v>
          </cell>
        </row>
        <row r="18">
          <cell r="AY18">
            <v>2151745.41</v>
          </cell>
        </row>
        <row r="19">
          <cell r="AY19">
            <v>2177365.5100000007</v>
          </cell>
        </row>
        <row r="20">
          <cell r="AY20">
            <v>2210924.7799999993</v>
          </cell>
        </row>
        <row r="21">
          <cell r="AY21">
            <v>1977288.8900000004</v>
          </cell>
        </row>
        <row r="22">
          <cell r="AY22">
            <v>2107980</v>
          </cell>
        </row>
        <row r="23">
          <cell r="AY23">
            <v>2291373.15</v>
          </cell>
        </row>
        <row r="24">
          <cell r="AY24">
            <v>2388144.9500000002</v>
          </cell>
        </row>
        <row r="25">
          <cell r="AY25">
            <v>2303707.0500000003</v>
          </cell>
        </row>
        <row r="26">
          <cell r="AY26">
            <v>2131862.6000000006</v>
          </cell>
        </row>
        <row r="27">
          <cell r="AY27">
            <v>1972525.1899999997</v>
          </cell>
        </row>
        <row r="28">
          <cell r="AY28">
            <v>1675365.74</v>
          </cell>
        </row>
        <row r="29">
          <cell r="AY29">
            <v>1710525.3599999996</v>
          </cell>
        </row>
        <row r="30">
          <cell r="AY30">
            <v>1629703.32</v>
          </cell>
        </row>
        <row r="31">
          <cell r="AY31">
            <v>1599186.22</v>
          </cell>
        </row>
        <row r="32">
          <cell r="AY32">
            <v>1879010.3199999998</v>
          </cell>
        </row>
        <row r="33">
          <cell r="AY33">
            <v>1964912.68</v>
          </cell>
        </row>
        <row r="34">
          <cell r="AY34">
            <v>1650004.3900000004</v>
          </cell>
        </row>
        <row r="35">
          <cell r="AY35">
            <v>1435811.5899999996</v>
          </cell>
        </row>
        <row r="36">
          <cell r="AY36">
            <v>1775789.8099999998</v>
          </cell>
        </row>
        <row r="37">
          <cell r="AY37">
            <v>1731756.03</v>
          </cell>
        </row>
        <row r="38">
          <cell r="AY38">
            <v>79857700.099999994</v>
          </cell>
        </row>
        <row r="40">
          <cell r="C40">
            <v>38.177925418789108</v>
          </cell>
          <cell r="D40">
            <v>38.177442815323765</v>
          </cell>
          <cell r="F40">
            <v>38.1773692448131</v>
          </cell>
          <cell r="G40">
            <v>38.178324625696426</v>
          </cell>
          <cell r="H40">
            <v>38.176586219179356</v>
          </cell>
          <cell r="I40">
            <v>38.177923466436937</v>
          </cell>
          <cell r="J40">
            <v>38.191836882319407</v>
          </cell>
          <cell r="K40">
            <v>38.171048266471836</v>
          </cell>
          <cell r="L40">
            <v>38.176608661262676</v>
          </cell>
          <cell r="M40">
            <v>38.177622017491373</v>
          </cell>
          <cell r="N40">
            <v>38.178743280839988</v>
          </cell>
          <cell r="O40">
            <v>38.176021533599418</v>
          </cell>
          <cell r="P40">
            <v>38.178767305624547</v>
          </cell>
          <cell r="Q40">
            <v>38.177258522968813</v>
          </cell>
          <cell r="R40">
            <v>38.176143776954135</v>
          </cell>
          <cell r="S40">
            <v>38.17799937817766</v>
          </cell>
          <cell r="T40">
            <v>38.178741734433103</v>
          </cell>
          <cell r="U40">
            <v>38.177054086621112</v>
          </cell>
          <cell r="V40">
            <v>38.176233132010111</v>
          </cell>
          <cell r="W40">
            <v>38.176407483030765</v>
          </cell>
          <cell r="X40">
            <v>38.177741852288285</v>
          </cell>
          <cell r="Y40">
            <v>38.177741852288285</v>
          </cell>
          <cell r="Z40">
            <v>38.177346630147397</v>
          </cell>
          <cell r="AA40">
            <v>38.17669400161332</v>
          </cell>
          <cell r="AB40">
            <v>38.189539574276708</v>
          </cell>
          <cell r="AC40">
            <v>38.202858317274554</v>
          </cell>
          <cell r="AD40">
            <v>38.210475851230328</v>
          </cell>
          <cell r="AE40">
            <v>38.191408504886532</v>
          </cell>
          <cell r="AH40">
            <v>38.216237048163293</v>
          </cell>
          <cell r="AI40">
            <v>38.17678756799824</v>
          </cell>
          <cell r="AJ40">
            <v>38.176381200367921</v>
          </cell>
          <cell r="AK40">
            <v>38.177953126417272</v>
          </cell>
          <cell r="AL40">
            <v>38.17452026694135</v>
          </cell>
          <cell r="AM40">
            <v>38.175919497389373</v>
          </cell>
          <cell r="AN40">
            <v>38.179691088919526</v>
          </cell>
          <cell r="AO40">
            <v>38.176024766293757</v>
          </cell>
          <cell r="AP40">
            <v>38.175646438625975</v>
          </cell>
          <cell r="AQ40">
            <v>38.168572688791116</v>
          </cell>
          <cell r="AR40">
            <v>38.17653945129171</v>
          </cell>
          <cell r="AS40">
            <v>38.16998214407451</v>
          </cell>
          <cell r="AT40">
            <v>38.176813876161276</v>
          </cell>
          <cell r="AU40">
            <v>38.177705690935277</v>
          </cell>
          <cell r="AV40">
            <v>38.176407568005878</v>
          </cell>
          <cell r="AW40">
            <v>38.177110739359769</v>
          </cell>
          <cell r="AX40">
            <v>38.171014772998412</v>
          </cell>
          <cell r="AY40">
            <v>38.142096977956925</v>
          </cell>
        </row>
        <row r="41">
          <cell r="C41">
            <v>9118.6409567835617</v>
          </cell>
          <cell r="D41">
            <v>9118.5256889245393</v>
          </cell>
          <cell r="E41">
            <v>9118.3256757484978</v>
          </cell>
          <cell r="F41">
            <v>9118.5081169097048</v>
          </cell>
          <cell r="G41">
            <v>9118.7363057166258</v>
          </cell>
          <cell r="H41">
            <v>9118.3210944474904</v>
          </cell>
          <cell r="I41">
            <v>9118.6404904722494</v>
          </cell>
          <cell r="J41">
            <v>9121.9636528107731</v>
          </cell>
          <cell r="K41">
            <v>9116.998377148906</v>
          </cell>
          <cell r="L41">
            <v>9118.3264546470782</v>
          </cell>
          <cell r="M41">
            <v>9118.5684906275419</v>
          </cell>
          <cell r="N41">
            <v>9118.8362997811801</v>
          </cell>
          <cell r="O41">
            <v>9118.1862216119334</v>
          </cell>
          <cell r="P41">
            <v>9118.8420380024691</v>
          </cell>
          <cell r="Q41">
            <v>9118.4816714511562</v>
          </cell>
          <cell r="R41">
            <v>9118.2154189360099</v>
          </cell>
          <cell r="S41">
            <v>9118.6586216802843</v>
          </cell>
          <cell r="T41">
            <v>9118.8359304282349</v>
          </cell>
          <cell r="U41">
            <v>9118.4328426676966</v>
          </cell>
          <cell r="V41">
            <v>9118.2367610247729</v>
          </cell>
          <cell r="W41">
            <v>9118.2784040512179</v>
          </cell>
          <cell r="X41">
            <v>9118.5971126774621</v>
          </cell>
          <cell r="Y41">
            <v>9118.5971126774621</v>
          </cell>
          <cell r="Z41">
            <v>9118.5027154895215</v>
          </cell>
          <cell r="AB41">
            <v>9121.414950203738</v>
          </cell>
          <cell r="AC41">
            <v>9124.5960773619263</v>
          </cell>
          <cell r="AD41">
            <v>9126.4154941153738</v>
          </cell>
          <cell r="AE41">
            <v>9121.8613366172776</v>
          </cell>
          <cell r="AH41">
            <v>9127.7915323819052</v>
          </cell>
          <cell r="AJ41">
            <v>9118.2721265449563</v>
          </cell>
          <cell r="AK41">
            <v>9118.647574636947</v>
          </cell>
          <cell r="AL41">
            <v>9117.8276502258468</v>
          </cell>
          <cell r="AM41">
            <v>9118.1618506815121</v>
          </cell>
          <cell r="AN41">
            <v>9119.0626798549638</v>
          </cell>
          <cell r="AO41">
            <v>9118.1869937277224</v>
          </cell>
          <cell r="AP41">
            <v>9118.0966317154162</v>
          </cell>
          <cell r="AQ41">
            <v>9116.4070955697334</v>
          </cell>
          <cell r="AR41">
            <v>9118.3099241292748</v>
          </cell>
          <cell r="AS41">
            <v>9116.7437381854052</v>
          </cell>
          <cell r="AT41">
            <v>9118.3754693842293</v>
          </cell>
          <cell r="AU41">
            <v>9118.588475686558</v>
          </cell>
          <cell r="AV41">
            <v>9118.278424347176</v>
          </cell>
          <cell r="AW41">
            <v>9118.4463739420498</v>
          </cell>
          <cell r="AX41">
            <v>9116.9903773701008</v>
          </cell>
          <cell r="AY41">
            <v>9110.0834805874019</v>
          </cell>
        </row>
        <row r="42">
          <cell r="C42">
            <v>10.604979282996974</v>
          </cell>
          <cell r="D42">
            <v>10.604845226478824</v>
          </cell>
          <cell r="E42">
            <v>10.604612611158371</v>
          </cell>
          <cell r="F42">
            <v>10.604824790225861</v>
          </cell>
          <cell r="G42">
            <v>10.605090173804562</v>
          </cell>
          <cell r="H42">
            <v>10.604607283105377</v>
          </cell>
          <cell r="I42">
            <v>10.604978740676927</v>
          </cell>
          <cell r="J42">
            <v>10.608843578422057</v>
          </cell>
          <cell r="K42">
            <v>10.603068962908843</v>
          </cell>
          <cell r="L42">
            <v>10.604613517017411</v>
          </cell>
          <cell r="M42">
            <v>10.604895004858715</v>
          </cell>
          <cell r="N42">
            <v>10.605206466899997</v>
          </cell>
          <cell r="O42">
            <v>10.604450425999838</v>
          </cell>
          <cell r="P42">
            <v>10.605213140451262</v>
          </cell>
          <cell r="Q42">
            <v>10.604794034158003</v>
          </cell>
          <cell r="R42">
            <v>10.604484382487259</v>
          </cell>
          <cell r="T42">
            <v>10.605206037342528</v>
          </cell>
          <cell r="U42">
            <v>10.604737246283642</v>
          </cell>
          <cell r="V42">
            <v>10.604509203336141</v>
          </cell>
          <cell r="W42">
            <v>10.604557634175212</v>
          </cell>
          <cell r="X42">
            <v>10.604928292302301</v>
          </cell>
          <cell r="Y42">
            <v>10.604928292302301</v>
          </cell>
          <cell r="Z42">
            <v>10.604818508374278</v>
          </cell>
          <cell r="AA42">
            <v>10.604637222670366</v>
          </cell>
          <cell r="AB42">
            <v>10.608205437299086</v>
          </cell>
          <cell r="AC42">
            <v>10.61190508813182</v>
          </cell>
          <cell r="AD42">
            <v>10.614021069786203</v>
          </cell>
          <cell r="AE42">
            <v>10.608724584690703</v>
          </cell>
          <cell r="AH42">
            <v>10.615621402267582</v>
          </cell>
          <cell r="AJ42">
            <v>10.604550333435533</v>
          </cell>
          <cell r="AK42">
            <v>10.604986979560353</v>
          </cell>
          <cell r="AL42">
            <v>10.604033407483708</v>
          </cell>
          <cell r="AM42">
            <v>10.604422082608158</v>
          </cell>
          <cell r="AN42">
            <v>10.60546974692209</v>
          </cell>
          <cell r="AO42">
            <v>10.604451323970489</v>
          </cell>
          <cell r="AP42">
            <v>10.604346232951659</v>
          </cell>
          <cell r="AQ42">
            <v>10.602381302441977</v>
          </cell>
          <cell r="AR42">
            <v>10.604594292025475</v>
          </cell>
          <cell r="AS42">
            <v>10.602772817798474</v>
          </cell>
          <cell r="AT42">
            <v>10.60467052115591</v>
          </cell>
          <cell r="AU42">
            <v>10.60491824748202</v>
          </cell>
          <cell r="AW42">
            <v>10.604752983155491</v>
          </cell>
          <cell r="AX42">
            <v>10.603059659166226</v>
          </cell>
          <cell r="AY42">
            <v>10.595026938321368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53"/>
  <sheetViews>
    <sheetView view="pageBreakPreview" topLeftCell="A22" zoomScale="80" zoomScaleNormal="70" zoomScaleSheetLayoutView="80" workbookViewId="0">
      <selection activeCell="U53" sqref="U53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546875" style="1" customWidth="1"/>
    <col min="14" max="14" width="8" style="1" customWidth="1"/>
    <col min="15" max="16" width="8.42578125" style="1" customWidth="1"/>
    <col min="17" max="17" width="6.7109375" style="1" customWidth="1"/>
    <col min="18" max="18" width="8.28515625" style="1" customWidth="1"/>
    <col min="19" max="20" width="6.710937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118" t="s">
        <v>48</v>
      </c>
      <c r="B1" s="117"/>
      <c r="C1" s="117"/>
      <c r="D1" s="117"/>
      <c r="E1" s="116"/>
      <c r="F1" s="116"/>
      <c r="G1" s="203" t="s">
        <v>47</v>
      </c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4" t="s">
        <v>46</v>
      </c>
      <c r="AA1" s="204"/>
      <c r="AB1" s="205"/>
    </row>
    <row r="2" spans="1:33" ht="29.25" customHeight="1" x14ac:dyDescent="0.25">
      <c r="A2" s="111" t="s">
        <v>45</v>
      </c>
      <c r="B2" s="6"/>
      <c r="C2" s="115"/>
      <c r="D2" s="6"/>
      <c r="E2" s="114"/>
      <c r="F2" s="113"/>
      <c r="G2" s="112"/>
      <c r="H2" s="226" t="s">
        <v>44</v>
      </c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112"/>
      <c r="AB2" s="108"/>
    </row>
    <row r="3" spans="1:33" ht="19.5" customHeight="1" x14ac:dyDescent="0.25">
      <c r="A3" s="111" t="s">
        <v>43</v>
      </c>
      <c r="B3" s="2"/>
      <c r="C3" s="110"/>
      <c r="D3" s="2"/>
      <c r="E3" s="2"/>
      <c r="F3" s="6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8"/>
    </row>
    <row r="4" spans="1:33" ht="15" customHeight="1" x14ac:dyDescent="0.25">
      <c r="A4" s="105" t="s">
        <v>42</v>
      </c>
      <c r="B4" s="2"/>
      <c r="C4" s="2"/>
      <c r="D4" s="2"/>
      <c r="E4" s="2"/>
      <c r="F4" s="2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6"/>
    </row>
    <row r="5" spans="1:33" ht="15.75" x14ac:dyDescent="0.25">
      <c r="A5" s="105" t="s">
        <v>41</v>
      </c>
      <c r="B5" s="2"/>
      <c r="C5" s="2"/>
      <c r="D5" s="2"/>
      <c r="E5" s="2"/>
      <c r="F5" s="6"/>
      <c r="G5" s="6"/>
      <c r="H5" s="6"/>
      <c r="I5" s="216" t="s">
        <v>40</v>
      </c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07" t="s">
        <v>39</v>
      </c>
      <c r="W5" s="207"/>
      <c r="X5" s="206">
        <v>42795</v>
      </c>
      <c r="Y5" s="206"/>
      <c r="Z5" s="104" t="s">
        <v>38</v>
      </c>
      <c r="AA5" s="214">
        <v>42825</v>
      </c>
      <c r="AB5" s="215"/>
    </row>
    <row r="6" spans="1:33" ht="5.25" customHeight="1" thickBot="1" x14ac:dyDescent="0.3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1:33" ht="29.25" customHeight="1" thickBot="1" x14ac:dyDescent="0.3">
      <c r="A7" s="164" t="s">
        <v>37</v>
      </c>
      <c r="B7" s="217" t="s">
        <v>36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9"/>
      <c r="N7" s="223" t="s">
        <v>35</v>
      </c>
      <c r="O7" s="224"/>
      <c r="P7" s="224"/>
      <c r="Q7" s="224"/>
      <c r="R7" s="224"/>
      <c r="S7" s="224"/>
      <c r="T7" s="224"/>
      <c r="U7" s="224"/>
      <c r="V7" s="224"/>
      <c r="W7" s="225"/>
      <c r="X7" s="195" t="s">
        <v>34</v>
      </c>
      <c r="Y7" s="192" t="s">
        <v>33</v>
      </c>
      <c r="Z7" s="189" t="s">
        <v>32</v>
      </c>
      <c r="AA7" s="189" t="s">
        <v>31</v>
      </c>
      <c r="AB7" s="186" t="s">
        <v>30</v>
      </c>
    </row>
    <row r="8" spans="1:33" ht="16.5" customHeight="1" thickBot="1" x14ac:dyDescent="0.3">
      <c r="A8" s="165"/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164" t="s">
        <v>29</v>
      </c>
      <c r="O8" s="211" t="s">
        <v>28</v>
      </c>
      <c r="P8" s="212"/>
      <c r="Q8" s="212"/>
      <c r="R8" s="212"/>
      <c r="S8" s="212"/>
      <c r="T8" s="212"/>
      <c r="U8" s="212"/>
      <c r="V8" s="212"/>
      <c r="W8" s="213"/>
      <c r="X8" s="196"/>
      <c r="Y8" s="193"/>
      <c r="Z8" s="190"/>
      <c r="AA8" s="190"/>
      <c r="AB8" s="187"/>
    </row>
    <row r="9" spans="1:33" ht="32.25" customHeight="1" thickBot="1" x14ac:dyDescent="0.3">
      <c r="A9" s="165"/>
      <c r="B9" s="195" t="s">
        <v>27</v>
      </c>
      <c r="C9" s="168" t="s">
        <v>26</v>
      </c>
      <c r="D9" s="168" t="s">
        <v>25</v>
      </c>
      <c r="E9" s="168" t="s">
        <v>24</v>
      </c>
      <c r="F9" s="168" t="s">
        <v>23</v>
      </c>
      <c r="G9" s="168" t="s">
        <v>22</v>
      </c>
      <c r="H9" s="168" t="s">
        <v>21</v>
      </c>
      <c r="I9" s="168" t="s">
        <v>20</v>
      </c>
      <c r="J9" s="168" t="s">
        <v>19</v>
      </c>
      <c r="K9" s="168" t="s">
        <v>18</v>
      </c>
      <c r="L9" s="168" t="s">
        <v>17</v>
      </c>
      <c r="M9" s="186" t="s">
        <v>16</v>
      </c>
      <c r="N9" s="165"/>
      <c r="O9" s="208" t="s">
        <v>15</v>
      </c>
      <c r="P9" s="209"/>
      <c r="Q9" s="210"/>
      <c r="R9" s="208" t="s">
        <v>14</v>
      </c>
      <c r="S9" s="209"/>
      <c r="T9" s="210"/>
      <c r="U9" s="208" t="s">
        <v>13</v>
      </c>
      <c r="V9" s="209"/>
      <c r="W9" s="210"/>
      <c r="X9" s="196"/>
      <c r="Y9" s="193"/>
      <c r="Z9" s="190"/>
      <c r="AA9" s="190"/>
      <c r="AB9" s="187"/>
    </row>
    <row r="10" spans="1:33" ht="92.25" customHeight="1" thickBot="1" x14ac:dyDescent="0.3">
      <c r="A10" s="166"/>
      <c r="B10" s="197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88"/>
      <c r="N10" s="166"/>
      <c r="O10" s="103" t="s">
        <v>12</v>
      </c>
      <c r="P10" s="102" t="s">
        <v>11</v>
      </c>
      <c r="Q10" s="101" t="s">
        <v>10</v>
      </c>
      <c r="R10" s="100" t="s">
        <v>12</v>
      </c>
      <c r="S10" s="98" t="s">
        <v>11</v>
      </c>
      <c r="T10" s="97" t="s">
        <v>10</v>
      </c>
      <c r="U10" s="99" t="s">
        <v>12</v>
      </c>
      <c r="V10" s="98" t="s">
        <v>11</v>
      </c>
      <c r="W10" s="97" t="s">
        <v>10</v>
      </c>
      <c r="X10" s="197"/>
      <c r="Y10" s="194"/>
      <c r="Z10" s="191"/>
      <c r="AA10" s="191"/>
      <c r="AB10" s="188"/>
      <c r="AE10" s="1" t="s">
        <v>9</v>
      </c>
    </row>
    <row r="11" spans="1:33" s="74" customFormat="1" ht="14.25" x14ac:dyDescent="0.2">
      <c r="A11" s="96">
        <v>1</v>
      </c>
      <c r="B11" s="95">
        <v>96.085999999999999</v>
      </c>
      <c r="C11" s="94">
        <v>2.1619999999999999</v>
      </c>
      <c r="D11" s="94">
        <v>0.67100000000000004</v>
      </c>
      <c r="E11" s="94">
        <v>0.105</v>
      </c>
      <c r="F11" s="94">
        <v>0.10100000000000001</v>
      </c>
      <c r="G11" s="94">
        <v>2E-3</v>
      </c>
      <c r="H11" s="94">
        <v>0.02</v>
      </c>
      <c r="I11" s="94">
        <v>1.2E-2</v>
      </c>
      <c r="J11" s="94">
        <v>8.9999999999999993E-3</v>
      </c>
      <c r="K11" s="94">
        <v>6.0000000000000001E-3</v>
      </c>
      <c r="L11" s="94">
        <v>0.66600000000000004</v>
      </c>
      <c r="M11" s="93">
        <v>0.16</v>
      </c>
      <c r="N11" s="92">
        <v>0.6986</v>
      </c>
      <c r="O11" s="91">
        <v>8183</v>
      </c>
      <c r="P11" s="90">
        <v>34.26</v>
      </c>
      <c r="Q11" s="89">
        <f t="shared" ref="Q11:Q41" si="0">P11/3.6</f>
        <v>9.5166666666666657</v>
      </c>
      <c r="R11" s="88">
        <v>9075</v>
      </c>
      <c r="S11" s="87">
        <v>38</v>
      </c>
      <c r="T11" s="86">
        <f t="shared" ref="T11:T41" si="1">S11/3.6</f>
        <v>10.555555555555555</v>
      </c>
      <c r="U11" s="85">
        <v>11916</v>
      </c>
      <c r="V11" s="84">
        <v>49.89</v>
      </c>
      <c r="W11" s="23">
        <f>V11/3.6</f>
        <v>13.858333333333333</v>
      </c>
      <c r="X11" s="83"/>
      <c r="Y11" s="21"/>
      <c r="Z11" s="20"/>
      <c r="AA11" s="20"/>
      <c r="AB11" s="19"/>
      <c r="AC11" s="18">
        <f t="shared" ref="AC11:AC36" si="2">SUM(B11:M11)+$K$42+$N$42</f>
        <v>100</v>
      </c>
      <c r="AD11" s="17"/>
      <c r="AE11" s="75"/>
      <c r="AF11" s="75"/>
      <c r="AG11" s="75"/>
    </row>
    <row r="12" spans="1:33" s="74" customFormat="1" ht="14.25" x14ac:dyDescent="0.2">
      <c r="A12" s="51">
        <v>2</v>
      </c>
      <c r="B12" s="73">
        <v>96.037999999999997</v>
      </c>
      <c r="C12" s="72">
        <v>2.1930000000000001</v>
      </c>
      <c r="D12" s="72">
        <v>0.67800000000000005</v>
      </c>
      <c r="E12" s="72">
        <v>0.105</v>
      </c>
      <c r="F12" s="72">
        <v>0.10199999999999999</v>
      </c>
      <c r="G12" s="72">
        <v>2E-3</v>
      </c>
      <c r="H12" s="72">
        <v>0.02</v>
      </c>
      <c r="I12" s="72">
        <v>1.2E-2</v>
      </c>
      <c r="J12" s="72">
        <v>8.9999999999999993E-3</v>
      </c>
      <c r="K12" s="72">
        <v>6.0000000000000001E-3</v>
      </c>
      <c r="L12" s="72">
        <v>0.67200000000000004</v>
      </c>
      <c r="M12" s="71">
        <v>0.16300000000000001</v>
      </c>
      <c r="N12" s="70">
        <v>0.6986</v>
      </c>
      <c r="O12" s="31">
        <v>8185</v>
      </c>
      <c r="P12" s="65">
        <v>34.270000000000003</v>
      </c>
      <c r="Q12" s="45">
        <f t="shared" si="0"/>
        <v>9.5194444444444457</v>
      </c>
      <c r="R12" s="64">
        <v>9077</v>
      </c>
      <c r="S12" s="65">
        <v>38.01</v>
      </c>
      <c r="T12" s="43">
        <f t="shared" si="1"/>
        <v>10.558333333333332</v>
      </c>
      <c r="U12" s="69">
        <v>11915</v>
      </c>
      <c r="V12" s="68">
        <v>49.9</v>
      </c>
      <c r="W12" s="23">
        <f>V12/3.6</f>
        <v>13.861111111111111</v>
      </c>
      <c r="X12" s="82"/>
      <c r="Y12" s="39"/>
      <c r="Z12" s="61"/>
      <c r="AA12" s="61"/>
      <c r="AB12" s="60"/>
      <c r="AC12" s="18">
        <f t="shared" si="2"/>
        <v>99.999999999999986</v>
      </c>
      <c r="AD12" s="17"/>
      <c r="AE12" s="75"/>
      <c r="AF12" s="75"/>
      <c r="AG12" s="75"/>
    </row>
    <row r="13" spans="1:33" s="15" customFormat="1" x14ac:dyDescent="0.25">
      <c r="A13" s="51">
        <v>3</v>
      </c>
      <c r="B13" s="81">
        <v>96.016000000000005</v>
      </c>
      <c r="C13" s="80">
        <v>2.2080000000000002</v>
      </c>
      <c r="D13" s="80">
        <v>0.68400000000000005</v>
      </c>
      <c r="E13" s="80">
        <v>0.106</v>
      </c>
      <c r="F13" s="80">
        <v>0.10199999999999999</v>
      </c>
      <c r="G13" s="80">
        <v>2E-3</v>
      </c>
      <c r="H13" s="80">
        <v>0.02</v>
      </c>
      <c r="I13" s="80">
        <v>1.2E-2</v>
      </c>
      <c r="J13" s="80">
        <v>8.9999999999999993E-3</v>
      </c>
      <c r="K13" s="80">
        <v>6.0000000000000001E-3</v>
      </c>
      <c r="L13" s="80">
        <v>0.67300000000000004</v>
      </c>
      <c r="M13" s="79">
        <v>0.16200000000000001</v>
      </c>
      <c r="N13" s="47">
        <v>0.69810000000000005</v>
      </c>
      <c r="O13" s="31">
        <v>8187</v>
      </c>
      <c r="P13" s="46">
        <v>34.28</v>
      </c>
      <c r="Q13" s="45">
        <f t="shared" si="0"/>
        <v>9.5222222222222221</v>
      </c>
      <c r="R13" s="64">
        <v>9079</v>
      </c>
      <c r="S13" s="46">
        <v>38.01</v>
      </c>
      <c r="T13" s="43">
        <f t="shared" si="1"/>
        <v>10.558333333333332</v>
      </c>
      <c r="U13" s="42">
        <v>11916</v>
      </c>
      <c r="V13" s="41">
        <v>49.9</v>
      </c>
      <c r="W13" s="23">
        <f>V13/3.6</f>
        <v>13.861111111111111</v>
      </c>
      <c r="X13" s="40"/>
      <c r="Y13" s="39"/>
      <c r="Z13" s="61"/>
      <c r="AA13" s="61"/>
      <c r="AB13" s="60"/>
      <c r="AC13" s="18">
        <f t="shared" si="2"/>
        <v>100</v>
      </c>
      <c r="AD13" s="17" t="str">
        <f t="shared" ref="AD13:AD36" si="3">IF(AC13=100,"ОК"," ")</f>
        <v>ОК</v>
      </c>
      <c r="AE13" s="16"/>
      <c r="AF13" s="16"/>
      <c r="AG13" s="16"/>
    </row>
    <row r="14" spans="1:33" s="74" customFormat="1" ht="14.25" x14ac:dyDescent="0.2">
      <c r="A14" s="51">
        <v>4</v>
      </c>
      <c r="B14" s="8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79"/>
      <c r="N14" s="47"/>
      <c r="O14" s="31">
        <v>8187</v>
      </c>
      <c r="P14" s="46">
        <v>34.28</v>
      </c>
      <c r="Q14" s="45">
        <f t="shared" si="0"/>
        <v>9.5222222222222221</v>
      </c>
      <c r="R14" s="64">
        <v>9079</v>
      </c>
      <c r="S14" s="46">
        <v>38.01</v>
      </c>
      <c r="T14" s="43">
        <f t="shared" si="1"/>
        <v>10.558333333333332</v>
      </c>
      <c r="U14" s="42"/>
      <c r="V14" s="41"/>
      <c r="W14" s="23"/>
      <c r="X14" s="40"/>
      <c r="Y14" s="39"/>
      <c r="Z14" s="61"/>
      <c r="AA14" s="61"/>
      <c r="AB14" s="60"/>
      <c r="AC14" s="18">
        <f t="shared" si="2"/>
        <v>0</v>
      </c>
      <c r="AD14" s="17" t="str">
        <f t="shared" si="3"/>
        <v xml:space="preserve"> </v>
      </c>
      <c r="AE14" s="75"/>
      <c r="AF14" s="75"/>
      <c r="AG14" s="75"/>
    </row>
    <row r="15" spans="1:33" s="74" customFormat="1" ht="14.25" x14ac:dyDescent="0.2">
      <c r="A15" s="36">
        <v>5</v>
      </c>
      <c r="B15" s="78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6"/>
      <c r="N15" s="32"/>
      <c r="O15" s="31">
        <v>8187</v>
      </c>
      <c r="P15" s="46">
        <v>34.28</v>
      </c>
      <c r="Q15" s="45">
        <f t="shared" si="0"/>
        <v>9.5222222222222221</v>
      </c>
      <c r="R15" s="64">
        <v>9079</v>
      </c>
      <c r="S15" s="46">
        <v>38.01</v>
      </c>
      <c r="T15" s="43">
        <f t="shared" si="1"/>
        <v>10.558333333333332</v>
      </c>
      <c r="U15" s="25"/>
      <c r="V15" s="24"/>
      <c r="W15" s="23"/>
      <c r="X15" s="22"/>
      <c r="Y15" s="21"/>
      <c r="Z15" s="20"/>
      <c r="AA15" s="20"/>
      <c r="AB15" s="19"/>
      <c r="AC15" s="18">
        <f t="shared" si="2"/>
        <v>0</v>
      </c>
      <c r="AD15" s="17" t="str">
        <f t="shared" si="3"/>
        <v xml:space="preserve"> </v>
      </c>
      <c r="AE15" s="75"/>
      <c r="AF15" s="75"/>
      <c r="AG15" s="75"/>
    </row>
    <row r="16" spans="1:33" s="74" customFormat="1" ht="14.25" x14ac:dyDescent="0.2">
      <c r="A16" s="51">
        <v>6</v>
      </c>
      <c r="B16" s="81">
        <v>95.766000000000005</v>
      </c>
      <c r="C16" s="80">
        <v>2.3690000000000002</v>
      </c>
      <c r="D16" s="80">
        <v>0.74099999999999999</v>
      </c>
      <c r="E16" s="80">
        <v>0.11600000000000001</v>
      </c>
      <c r="F16" s="80">
        <v>0.111</v>
      </c>
      <c r="G16" s="80">
        <v>2E-3</v>
      </c>
      <c r="H16" s="80">
        <v>2.1999999999999999E-2</v>
      </c>
      <c r="I16" s="80">
        <v>1.2999999999999999E-2</v>
      </c>
      <c r="J16" s="80">
        <v>8.9999999999999993E-3</v>
      </c>
      <c r="K16" s="80">
        <v>8.0000000000000002E-3</v>
      </c>
      <c r="L16" s="80">
        <v>0.66800000000000004</v>
      </c>
      <c r="M16" s="79">
        <v>0.17499999999999999</v>
      </c>
      <c r="N16" s="47">
        <v>0.70130000000000003</v>
      </c>
      <c r="O16" s="31">
        <v>8208</v>
      </c>
      <c r="P16" s="46">
        <v>34.36</v>
      </c>
      <c r="Q16" s="45">
        <f t="shared" si="0"/>
        <v>9.5444444444444443</v>
      </c>
      <c r="R16" s="64">
        <v>9101</v>
      </c>
      <c r="S16" s="46">
        <v>38.11</v>
      </c>
      <c r="T16" s="43">
        <f t="shared" si="1"/>
        <v>10.58611111111111</v>
      </c>
      <c r="U16" s="42">
        <v>11928</v>
      </c>
      <c r="V16" s="41">
        <v>49.95</v>
      </c>
      <c r="W16" s="23">
        <f>V16/3.6</f>
        <v>13.875</v>
      </c>
      <c r="X16" s="40">
        <v>-21.8</v>
      </c>
      <c r="Y16" s="39"/>
      <c r="Z16" s="61"/>
      <c r="AA16" s="61"/>
      <c r="AB16" s="60"/>
      <c r="AC16" s="18">
        <f t="shared" si="2"/>
        <v>100.00000000000001</v>
      </c>
      <c r="AD16" s="17" t="str">
        <f t="shared" si="3"/>
        <v>ОК</v>
      </c>
      <c r="AE16" s="75"/>
      <c r="AF16" s="75"/>
      <c r="AG16" s="75"/>
    </row>
    <row r="17" spans="1:33" s="74" customFormat="1" ht="14.25" x14ac:dyDescent="0.2">
      <c r="A17" s="36">
        <v>7</v>
      </c>
      <c r="B17" s="78">
        <v>95.739000000000004</v>
      </c>
      <c r="C17" s="77">
        <v>2.391</v>
      </c>
      <c r="D17" s="77">
        <v>0.747</v>
      </c>
      <c r="E17" s="77">
        <v>0.11700000000000001</v>
      </c>
      <c r="F17" s="77">
        <v>0.113</v>
      </c>
      <c r="G17" s="77">
        <v>2E-3</v>
      </c>
      <c r="H17" s="77">
        <v>2.1999999999999999E-2</v>
      </c>
      <c r="I17" s="77">
        <v>1.2999999999999999E-2</v>
      </c>
      <c r="J17" s="77">
        <v>8.9999999999999993E-3</v>
      </c>
      <c r="K17" s="77">
        <v>8.0000000000000002E-3</v>
      </c>
      <c r="L17" s="77">
        <v>0.66200000000000003</v>
      </c>
      <c r="M17" s="76">
        <v>0.17699999999999999</v>
      </c>
      <c r="N17" s="32">
        <v>0.70150000000000001</v>
      </c>
      <c r="O17" s="31">
        <v>8211</v>
      </c>
      <c r="P17" s="30">
        <v>34.380000000000003</v>
      </c>
      <c r="Q17" s="29">
        <f t="shared" si="0"/>
        <v>9.5500000000000007</v>
      </c>
      <c r="R17" s="64">
        <v>9104</v>
      </c>
      <c r="S17" s="30">
        <v>38.119999999999997</v>
      </c>
      <c r="T17" s="26">
        <f t="shared" si="1"/>
        <v>10.588888888888889</v>
      </c>
      <c r="U17" s="25">
        <v>11930</v>
      </c>
      <c r="V17" s="24">
        <v>49.95</v>
      </c>
      <c r="W17" s="23">
        <f>V17/3.6</f>
        <v>13.875</v>
      </c>
      <c r="X17" s="22"/>
      <c r="Y17" s="21"/>
      <c r="Z17" s="20"/>
      <c r="AA17" s="20"/>
      <c r="AB17" s="19"/>
      <c r="AC17" s="18">
        <f t="shared" si="2"/>
        <v>100.00000000000003</v>
      </c>
      <c r="AD17" s="17" t="str">
        <f t="shared" si="3"/>
        <v>ОК</v>
      </c>
      <c r="AE17" s="75"/>
      <c r="AF17" s="75"/>
      <c r="AG17" s="75"/>
    </row>
    <row r="18" spans="1:33" s="74" customFormat="1" ht="14.25" x14ac:dyDescent="0.2">
      <c r="A18" s="51">
        <v>8</v>
      </c>
      <c r="B18" s="73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1"/>
      <c r="N18" s="70"/>
      <c r="O18" s="31">
        <v>8211</v>
      </c>
      <c r="P18" s="46">
        <v>34.380000000000003</v>
      </c>
      <c r="Q18" s="45">
        <f t="shared" si="0"/>
        <v>9.5500000000000007</v>
      </c>
      <c r="R18" s="64">
        <v>9104</v>
      </c>
      <c r="S18" s="46">
        <v>38.119999999999997</v>
      </c>
      <c r="T18" s="43">
        <f t="shared" si="1"/>
        <v>10.588888888888889</v>
      </c>
      <c r="U18" s="69"/>
      <c r="V18" s="68"/>
      <c r="W18" s="23">
        <f>V18/3.6</f>
        <v>0</v>
      </c>
      <c r="X18" s="40"/>
      <c r="Y18" s="39"/>
      <c r="Z18" s="61"/>
      <c r="AA18" s="61"/>
      <c r="AB18" s="60"/>
      <c r="AC18" s="18">
        <f t="shared" si="2"/>
        <v>0</v>
      </c>
      <c r="AD18" s="17" t="str">
        <f t="shared" si="3"/>
        <v xml:space="preserve"> </v>
      </c>
      <c r="AE18" s="75"/>
      <c r="AF18" s="75"/>
      <c r="AG18" s="75"/>
    </row>
    <row r="19" spans="1:33" s="15" customFormat="1" x14ac:dyDescent="0.25">
      <c r="A19" s="51">
        <v>9</v>
      </c>
      <c r="B19" s="73">
        <v>95.575999999999993</v>
      </c>
      <c r="C19" s="72">
        <v>2.5099999999999998</v>
      </c>
      <c r="D19" s="72">
        <v>0.78600000000000003</v>
      </c>
      <c r="E19" s="72">
        <v>0.123</v>
      </c>
      <c r="F19" s="72">
        <v>0.11899999999999999</v>
      </c>
      <c r="G19" s="72">
        <v>2E-3</v>
      </c>
      <c r="H19" s="72">
        <v>2.3E-2</v>
      </c>
      <c r="I19" s="72">
        <v>1.4E-2</v>
      </c>
      <c r="J19" s="72">
        <v>0.01</v>
      </c>
      <c r="K19" s="72">
        <v>7.0000000000000001E-3</v>
      </c>
      <c r="L19" s="72">
        <v>0.64300000000000002</v>
      </c>
      <c r="M19" s="71">
        <v>0.187</v>
      </c>
      <c r="N19" s="70">
        <v>0.70299999999999996</v>
      </c>
      <c r="O19" s="31">
        <v>8227</v>
      </c>
      <c r="P19" s="65">
        <v>34.450000000000003</v>
      </c>
      <c r="Q19" s="45">
        <f t="shared" si="0"/>
        <v>9.5694444444444446</v>
      </c>
      <c r="R19" s="64">
        <v>9122</v>
      </c>
      <c r="S19" s="65">
        <v>38.200000000000003</v>
      </c>
      <c r="T19" s="43">
        <f t="shared" si="1"/>
        <v>10.611111111111112</v>
      </c>
      <c r="U19" s="69">
        <v>1940</v>
      </c>
      <c r="V19" s="68">
        <v>50</v>
      </c>
      <c r="W19" s="23">
        <f>V19/3.6</f>
        <v>13.888888888888889</v>
      </c>
      <c r="X19" s="40"/>
      <c r="Y19" s="39"/>
      <c r="Z19" s="61"/>
      <c r="AA19" s="61"/>
      <c r="AB19" s="60"/>
      <c r="AC19" s="18">
        <f t="shared" si="2"/>
        <v>100</v>
      </c>
      <c r="AD19" s="17" t="str">
        <f t="shared" si="3"/>
        <v>ОК</v>
      </c>
      <c r="AE19" s="16"/>
      <c r="AF19" s="16"/>
      <c r="AG19" s="16"/>
    </row>
    <row r="20" spans="1:33" s="15" customFormat="1" x14ac:dyDescent="0.25">
      <c r="A20" s="51">
        <v>10</v>
      </c>
      <c r="B20" s="50">
        <v>95.52</v>
      </c>
      <c r="C20" s="49">
        <v>2.5379999999999998</v>
      </c>
      <c r="D20" s="49">
        <v>0.79900000000000004</v>
      </c>
      <c r="E20" s="49">
        <v>0.125</v>
      </c>
      <c r="F20" s="49">
        <v>0.121</v>
      </c>
      <c r="G20" s="49">
        <v>2E-3</v>
      </c>
      <c r="H20" s="49">
        <v>2.4E-2</v>
      </c>
      <c r="I20" s="49">
        <v>1.4999999999999999E-2</v>
      </c>
      <c r="J20" s="49">
        <v>1.0999999999999999E-2</v>
      </c>
      <c r="K20" s="49">
        <v>7.0000000000000001E-3</v>
      </c>
      <c r="L20" s="49">
        <v>0.64700000000000002</v>
      </c>
      <c r="M20" s="48">
        <v>0.191</v>
      </c>
      <c r="N20" s="47">
        <v>0.70350000000000001</v>
      </c>
      <c r="O20" s="31">
        <v>8231</v>
      </c>
      <c r="P20" s="65">
        <v>34.46</v>
      </c>
      <c r="Q20" s="45">
        <f t="shared" si="0"/>
        <v>9.5722222222222229</v>
      </c>
      <c r="R20" s="64">
        <v>9126</v>
      </c>
      <c r="S20" s="65">
        <v>38.21</v>
      </c>
      <c r="T20" s="43">
        <f t="shared" si="1"/>
        <v>10.613888888888889</v>
      </c>
      <c r="U20" s="42">
        <v>11942</v>
      </c>
      <c r="V20" s="41">
        <v>50</v>
      </c>
      <c r="W20" s="23">
        <f>V20/3.6</f>
        <v>13.888888888888889</v>
      </c>
      <c r="X20" s="40"/>
      <c r="Y20" s="39"/>
      <c r="Z20" s="61"/>
      <c r="AA20" s="61"/>
      <c r="AB20" s="60"/>
      <c r="AC20" s="18">
        <f t="shared" si="2"/>
        <v>100</v>
      </c>
      <c r="AD20" s="17" t="str">
        <f t="shared" si="3"/>
        <v>ОК</v>
      </c>
      <c r="AE20" s="16"/>
      <c r="AF20" s="16"/>
      <c r="AG20" s="16"/>
    </row>
    <row r="21" spans="1:33" s="15" customFormat="1" x14ac:dyDescent="0.25">
      <c r="A21" s="51">
        <v>11</v>
      </c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8"/>
      <c r="N21" s="47"/>
      <c r="O21" s="31">
        <v>8231</v>
      </c>
      <c r="P21" s="65">
        <v>34.46</v>
      </c>
      <c r="Q21" s="45">
        <f t="shared" si="0"/>
        <v>9.5722222222222229</v>
      </c>
      <c r="R21" s="64">
        <v>9126</v>
      </c>
      <c r="S21" s="65">
        <v>38.21</v>
      </c>
      <c r="T21" s="43">
        <f t="shared" si="1"/>
        <v>10.613888888888889</v>
      </c>
      <c r="U21" s="42"/>
      <c r="V21" s="41"/>
      <c r="W21" s="23"/>
      <c r="X21" s="40"/>
      <c r="Y21" s="39"/>
      <c r="Z21" s="61"/>
      <c r="AA21" s="61"/>
      <c r="AB21" s="60"/>
      <c r="AC21" s="18">
        <f t="shared" si="2"/>
        <v>0</v>
      </c>
      <c r="AD21" s="17" t="str">
        <f t="shared" si="3"/>
        <v xml:space="preserve"> </v>
      </c>
      <c r="AE21" s="16"/>
      <c r="AF21" s="16"/>
      <c r="AG21" s="16"/>
    </row>
    <row r="22" spans="1:33" s="15" customFormat="1" x14ac:dyDescent="0.25">
      <c r="A22" s="36">
        <v>12</v>
      </c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3"/>
      <c r="N22" s="32"/>
      <c r="O22" s="31">
        <v>8231</v>
      </c>
      <c r="P22" s="65">
        <v>34.46</v>
      </c>
      <c r="Q22" s="45">
        <f t="shared" si="0"/>
        <v>9.5722222222222229</v>
      </c>
      <c r="R22" s="64">
        <v>9126</v>
      </c>
      <c r="S22" s="65">
        <v>38.21</v>
      </c>
      <c r="T22" s="43">
        <f t="shared" si="1"/>
        <v>10.613888888888889</v>
      </c>
      <c r="U22" s="25"/>
      <c r="V22" s="24"/>
      <c r="W22" s="23"/>
      <c r="X22" s="22"/>
      <c r="Y22" s="21"/>
      <c r="Z22" s="20"/>
      <c r="AA22" s="20"/>
      <c r="AB22" s="19"/>
      <c r="AC22" s="18">
        <f t="shared" si="2"/>
        <v>0</v>
      </c>
      <c r="AD22" s="17" t="str">
        <f t="shared" si="3"/>
        <v xml:space="preserve"> </v>
      </c>
      <c r="AE22" s="16"/>
      <c r="AF22" s="16"/>
      <c r="AG22" s="16"/>
    </row>
    <row r="23" spans="1:33" s="15" customFormat="1" x14ac:dyDescent="0.25">
      <c r="A23" s="51">
        <v>13</v>
      </c>
      <c r="B23" s="50">
        <v>95.578999999999994</v>
      </c>
      <c r="C23" s="49">
        <v>2.4889999999999999</v>
      </c>
      <c r="D23" s="49">
        <v>0.79600000000000004</v>
      </c>
      <c r="E23" s="49">
        <v>0.127</v>
      </c>
      <c r="F23" s="49">
        <v>0.123</v>
      </c>
      <c r="G23" s="49">
        <v>2E-3</v>
      </c>
      <c r="H23" s="49">
        <v>2.4E-2</v>
      </c>
      <c r="I23" s="49">
        <v>1.4999999999999999E-2</v>
      </c>
      <c r="J23" s="49">
        <v>1.0999999999999999E-2</v>
      </c>
      <c r="K23" s="49">
        <v>5.0000000000000001E-3</v>
      </c>
      <c r="L23" s="49">
        <v>0.64700000000000002</v>
      </c>
      <c r="M23" s="48">
        <v>0.182</v>
      </c>
      <c r="N23" s="47">
        <v>0.70320000000000005</v>
      </c>
      <c r="O23" s="31">
        <v>8229</v>
      </c>
      <c r="P23" s="65">
        <v>34.450000000000003</v>
      </c>
      <c r="Q23" s="45">
        <f t="shared" si="0"/>
        <v>9.5694444444444446</v>
      </c>
      <c r="R23" s="64">
        <v>9124</v>
      </c>
      <c r="S23" s="65">
        <v>38.21</v>
      </c>
      <c r="T23" s="43">
        <f t="shared" si="1"/>
        <v>10.613888888888889</v>
      </c>
      <c r="U23" s="42">
        <v>11942</v>
      </c>
      <c r="V23" s="41">
        <v>50.01</v>
      </c>
      <c r="W23" s="23">
        <f>V23/3.6</f>
        <v>13.891666666666666</v>
      </c>
      <c r="X23" s="40">
        <v>-21.6</v>
      </c>
      <c r="Y23" s="39"/>
      <c r="Z23" s="61"/>
      <c r="AA23" s="61"/>
      <c r="AB23" s="67">
        <v>0</v>
      </c>
      <c r="AC23" s="18">
        <f t="shared" si="2"/>
        <v>100</v>
      </c>
      <c r="AD23" s="17" t="str">
        <f t="shared" si="3"/>
        <v>ОК</v>
      </c>
      <c r="AE23" s="16"/>
      <c r="AF23" s="16"/>
      <c r="AG23" s="16"/>
    </row>
    <row r="24" spans="1:33" s="15" customFormat="1" x14ac:dyDescent="0.25">
      <c r="A24" s="36">
        <v>14</v>
      </c>
      <c r="B24" s="35">
        <v>95.656999999999996</v>
      </c>
      <c r="C24" s="34">
        <v>2.4369999999999998</v>
      </c>
      <c r="D24" s="34">
        <v>0.78</v>
      </c>
      <c r="E24" s="34">
        <v>0.124</v>
      </c>
      <c r="F24" s="34">
        <v>0.121</v>
      </c>
      <c r="G24" s="34">
        <v>2E-3</v>
      </c>
      <c r="H24" s="34">
        <v>2.5000000000000001E-2</v>
      </c>
      <c r="I24" s="34">
        <v>1.4999999999999999E-2</v>
      </c>
      <c r="J24" s="34">
        <v>1.2E-2</v>
      </c>
      <c r="K24" s="34">
        <v>5.0000000000000001E-3</v>
      </c>
      <c r="L24" s="34">
        <v>0.64700000000000002</v>
      </c>
      <c r="M24" s="33">
        <v>0.17499999999999999</v>
      </c>
      <c r="N24" s="32">
        <v>0.70250000000000001</v>
      </c>
      <c r="O24" s="31">
        <v>8224</v>
      </c>
      <c r="P24" s="66">
        <v>34.43</v>
      </c>
      <c r="Q24" s="29">
        <f t="shared" si="0"/>
        <v>9.5638888888888882</v>
      </c>
      <c r="R24" s="64">
        <v>9118</v>
      </c>
      <c r="S24" s="66">
        <v>38.18</v>
      </c>
      <c r="T24" s="26">
        <f t="shared" si="1"/>
        <v>10.605555555555556</v>
      </c>
      <c r="U24" s="25">
        <v>11940</v>
      </c>
      <c r="V24" s="24">
        <v>50</v>
      </c>
      <c r="W24" s="23">
        <f>V24/3.6</f>
        <v>13.888888888888889</v>
      </c>
      <c r="X24" s="22"/>
      <c r="Y24" s="21"/>
      <c r="Z24" s="20"/>
      <c r="AA24" s="20"/>
      <c r="AB24" s="19"/>
      <c r="AC24" s="18">
        <f t="shared" si="2"/>
        <v>99.999999999999986</v>
      </c>
      <c r="AD24" s="17" t="str">
        <f t="shared" si="3"/>
        <v>ОК</v>
      </c>
      <c r="AE24" s="16"/>
      <c r="AF24" s="16"/>
      <c r="AG24" s="16"/>
    </row>
    <row r="25" spans="1:33" s="15" customFormat="1" x14ac:dyDescent="0.25">
      <c r="A25" s="51">
        <v>15</v>
      </c>
      <c r="B25" s="50">
        <v>95.643000000000001</v>
      </c>
      <c r="C25" s="49">
        <v>2.4470000000000001</v>
      </c>
      <c r="D25" s="49">
        <v>0.78500000000000003</v>
      </c>
      <c r="E25" s="49">
        <v>0.124</v>
      </c>
      <c r="F25" s="49">
        <v>0.121</v>
      </c>
      <c r="G25" s="49">
        <v>2E-3</v>
      </c>
      <c r="H25" s="49">
        <v>2.4E-2</v>
      </c>
      <c r="I25" s="49">
        <v>1.4999999999999999E-2</v>
      </c>
      <c r="J25" s="49">
        <v>1.2E-2</v>
      </c>
      <c r="K25" s="49">
        <v>5.0000000000000001E-3</v>
      </c>
      <c r="L25" s="49">
        <v>0.64800000000000002</v>
      </c>
      <c r="M25" s="48">
        <v>0.17399999999999999</v>
      </c>
      <c r="N25" s="47">
        <v>0.7026</v>
      </c>
      <c r="O25" s="31">
        <v>8225</v>
      </c>
      <c r="P25" s="65">
        <v>34.44</v>
      </c>
      <c r="Q25" s="45">
        <f t="shared" si="0"/>
        <v>9.5666666666666664</v>
      </c>
      <c r="R25" s="64">
        <v>9120</v>
      </c>
      <c r="S25" s="65">
        <v>38.19</v>
      </c>
      <c r="T25" s="43">
        <f t="shared" si="1"/>
        <v>10.608333333333333</v>
      </c>
      <c r="U25" s="42">
        <v>11941</v>
      </c>
      <c r="V25" s="41">
        <v>50</v>
      </c>
      <c r="W25" s="23">
        <f>V25/3.6</f>
        <v>13.888888888888889</v>
      </c>
      <c r="X25" s="40"/>
      <c r="Y25" s="39"/>
      <c r="Z25" s="61"/>
      <c r="AA25" s="61"/>
      <c r="AB25" s="60"/>
      <c r="AC25" s="18">
        <f t="shared" si="2"/>
        <v>99.999999999999986</v>
      </c>
      <c r="AD25" s="17" t="str">
        <f t="shared" si="3"/>
        <v>ОК</v>
      </c>
      <c r="AE25" s="16"/>
      <c r="AF25" s="16"/>
      <c r="AG25" s="16"/>
    </row>
    <row r="26" spans="1:33" s="15" customFormat="1" x14ac:dyDescent="0.25">
      <c r="A26" s="51">
        <v>16</v>
      </c>
      <c r="B26" s="50">
        <v>95.903000000000006</v>
      </c>
      <c r="C26" s="49">
        <v>2.3119999999999998</v>
      </c>
      <c r="D26" s="49">
        <v>0.71599999999999997</v>
      </c>
      <c r="E26" s="49">
        <v>0.114</v>
      </c>
      <c r="F26" s="49">
        <v>0.113</v>
      </c>
      <c r="G26" s="49">
        <v>1E-3</v>
      </c>
      <c r="H26" s="49">
        <v>2.1999999999999999E-2</v>
      </c>
      <c r="I26" s="49">
        <v>1.4999999999999999E-2</v>
      </c>
      <c r="J26" s="49">
        <v>1.2E-2</v>
      </c>
      <c r="K26" s="49">
        <v>6.0000000000000001E-3</v>
      </c>
      <c r="L26" s="49">
        <v>0.62</v>
      </c>
      <c r="M26" s="48">
        <v>0.16600000000000001</v>
      </c>
      <c r="N26" s="47">
        <v>0.7006</v>
      </c>
      <c r="O26" s="31">
        <v>8207</v>
      </c>
      <c r="P26" s="46">
        <v>34.36</v>
      </c>
      <c r="Q26" s="45">
        <f t="shared" si="0"/>
        <v>9.5444444444444443</v>
      </c>
      <c r="R26" s="64">
        <v>9100</v>
      </c>
      <c r="S26" s="46">
        <v>38.1</v>
      </c>
      <c r="T26" s="43">
        <f t="shared" si="1"/>
        <v>10.583333333333334</v>
      </c>
      <c r="U26" s="42">
        <v>11932</v>
      </c>
      <c r="V26" s="41">
        <v>49.96</v>
      </c>
      <c r="W26" s="23">
        <f>V26/3.6</f>
        <v>13.877777777777778</v>
      </c>
      <c r="X26" s="40"/>
      <c r="Y26" s="39"/>
      <c r="Z26" s="61"/>
      <c r="AA26" s="61"/>
      <c r="AB26" s="60"/>
      <c r="AC26" s="18">
        <f t="shared" si="2"/>
        <v>100.00000000000001</v>
      </c>
      <c r="AD26" s="17" t="str">
        <f t="shared" si="3"/>
        <v>ОК</v>
      </c>
      <c r="AE26" s="16"/>
      <c r="AF26" s="16"/>
      <c r="AG26" s="16"/>
    </row>
    <row r="27" spans="1:33" s="15" customFormat="1" x14ac:dyDescent="0.25">
      <c r="A27" s="51">
        <v>17</v>
      </c>
      <c r="B27" s="50">
        <v>95.409000000000006</v>
      </c>
      <c r="C27" s="49">
        <v>2.6059999999999999</v>
      </c>
      <c r="D27" s="49">
        <v>0.83</v>
      </c>
      <c r="E27" s="49">
        <v>0.128</v>
      </c>
      <c r="F27" s="49">
        <v>0.124</v>
      </c>
      <c r="G27" s="49">
        <v>2E-3</v>
      </c>
      <c r="H27" s="49">
        <v>2.4E-2</v>
      </c>
      <c r="I27" s="49">
        <v>1.4E-2</v>
      </c>
      <c r="J27" s="49">
        <v>1.0999999999999999E-2</v>
      </c>
      <c r="K27" s="49">
        <v>6.0000000000000001E-3</v>
      </c>
      <c r="L27" s="49">
        <v>0.64800000000000002</v>
      </c>
      <c r="M27" s="48">
        <v>0.19800000000000001</v>
      </c>
      <c r="N27" s="47">
        <v>0.70440000000000003</v>
      </c>
      <c r="O27" s="31">
        <v>8240</v>
      </c>
      <c r="P27" s="46">
        <v>34.49</v>
      </c>
      <c r="Q27" s="45">
        <f t="shared" si="0"/>
        <v>9.5805555555555557</v>
      </c>
      <c r="R27" s="64">
        <v>9135</v>
      </c>
      <c r="S27" s="46">
        <v>38.25</v>
      </c>
      <c r="T27" s="43">
        <f t="shared" si="1"/>
        <v>10.625</v>
      </c>
      <c r="U27" s="42">
        <v>11946</v>
      </c>
      <c r="V27" s="41">
        <v>50.02</v>
      </c>
      <c r="W27" s="23">
        <f>V27/3.6</f>
        <v>13.894444444444446</v>
      </c>
      <c r="X27" s="40"/>
      <c r="Y27" s="39"/>
      <c r="Z27" s="61"/>
      <c r="AA27" s="61"/>
      <c r="AB27" s="60"/>
      <c r="AC27" s="18">
        <f t="shared" si="2"/>
        <v>99.999999999999972</v>
      </c>
      <c r="AD27" s="17" t="str">
        <f t="shared" si="3"/>
        <v>ОК</v>
      </c>
      <c r="AE27" s="16"/>
      <c r="AF27" s="16"/>
      <c r="AG27" s="16"/>
    </row>
    <row r="28" spans="1:33" s="15" customFormat="1" x14ac:dyDescent="0.25">
      <c r="A28" s="51">
        <v>18</v>
      </c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8"/>
      <c r="N28" s="47"/>
      <c r="O28" s="31">
        <v>8240</v>
      </c>
      <c r="P28" s="46">
        <v>34.49</v>
      </c>
      <c r="Q28" s="45">
        <f t="shared" si="0"/>
        <v>9.5805555555555557</v>
      </c>
      <c r="R28" s="64">
        <v>9135</v>
      </c>
      <c r="S28" s="46">
        <v>38.25</v>
      </c>
      <c r="T28" s="43">
        <f t="shared" si="1"/>
        <v>10.625</v>
      </c>
      <c r="U28" s="42"/>
      <c r="V28" s="41"/>
      <c r="W28" s="23"/>
      <c r="X28" s="40"/>
      <c r="Y28" s="39"/>
      <c r="Z28" s="61"/>
      <c r="AA28" s="61"/>
      <c r="AB28" s="60"/>
      <c r="AC28" s="18">
        <f t="shared" si="2"/>
        <v>0</v>
      </c>
      <c r="AD28" s="17" t="str">
        <f t="shared" si="3"/>
        <v xml:space="preserve"> </v>
      </c>
      <c r="AE28" s="16"/>
      <c r="AF28" s="16"/>
      <c r="AG28" s="16"/>
    </row>
    <row r="29" spans="1:33" s="15" customFormat="1" x14ac:dyDescent="0.25">
      <c r="A29" s="36">
        <v>19</v>
      </c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3"/>
      <c r="N29" s="32"/>
      <c r="O29" s="31">
        <v>8240</v>
      </c>
      <c r="P29" s="46">
        <v>34.49</v>
      </c>
      <c r="Q29" s="45">
        <f t="shared" si="0"/>
        <v>9.5805555555555557</v>
      </c>
      <c r="R29" s="64">
        <v>9135</v>
      </c>
      <c r="S29" s="46">
        <v>38.25</v>
      </c>
      <c r="T29" s="43">
        <f t="shared" si="1"/>
        <v>10.625</v>
      </c>
      <c r="U29" s="25"/>
      <c r="V29" s="24"/>
      <c r="W29" s="23"/>
      <c r="X29" s="22"/>
      <c r="Y29" s="21"/>
      <c r="Z29" s="20"/>
      <c r="AA29" s="20"/>
      <c r="AB29" s="19"/>
      <c r="AC29" s="18">
        <f t="shared" si="2"/>
        <v>0</v>
      </c>
      <c r="AD29" s="17" t="str">
        <f t="shared" si="3"/>
        <v xml:space="preserve"> </v>
      </c>
      <c r="AE29" s="16"/>
      <c r="AF29" s="16"/>
      <c r="AG29" s="16"/>
    </row>
    <row r="30" spans="1:33" s="15" customFormat="1" x14ac:dyDescent="0.25">
      <c r="A30" s="51">
        <v>20</v>
      </c>
      <c r="B30" s="50">
        <v>95.55</v>
      </c>
      <c r="C30" s="49">
        <v>2.5129999999999999</v>
      </c>
      <c r="D30" s="49">
        <v>0.79200000000000004</v>
      </c>
      <c r="E30" s="49">
        <v>0.126</v>
      </c>
      <c r="F30" s="49">
        <v>0.122</v>
      </c>
      <c r="G30" s="49">
        <v>2E-3</v>
      </c>
      <c r="H30" s="49">
        <v>2.4E-2</v>
      </c>
      <c r="I30" s="49">
        <v>1.4999999999999999E-2</v>
      </c>
      <c r="J30" s="49">
        <v>1.0999999999999999E-2</v>
      </c>
      <c r="K30" s="49">
        <v>6.0000000000000001E-3</v>
      </c>
      <c r="L30" s="49">
        <v>0.65800000000000003</v>
      </c>
      <c r="M30" s="48">
        <v>0.18099999999999999</v>
      </c>
      <c r="N30" s="47">
        <v>0.70320000000000005</v>
      </c>
      <c r="O30" s="31">
        <v>8229</v>
      </c>
      <c r="P30" s="46">
        <v>34.46</v>
      </c>
      <c r="Q30" s="45">
        <f t="shared" si="0"/>
        <v>9.5722222222222229</v>
      </c>
      <c r="R30" s="28">
        <v>9124</v>
      </c>
      <c r="S30" s="44">
        <v>38.200000000000003</v>
      </c>
      <c r="T30" s="43">
        <f t="shared" si="1"/>
        <v>10.611111111111112</v>
      </c>
      <c r="U30" s="63">
        <v>11941</v>
      </c>
      <c r="V30" s="62">
        <v>50</v>
      </c>
      <c r="W30" s="23">
        <f>V30/3.6</f>
        <v>13.888888888888889</v>
      </c>
      <c r="X30" s="40">
        <v>-21.9</v>
      </c>
      <c r="Y30" s="39"/>
      <c r="Z30" s="61"/>
      <c r="AA30" s="61"/>
      <c r="AB30" s="60"/>
      <c r="AC30" s="18">
        <f t="shared" si="2"/>
        <v>100</v>
      </c>
      <c r="AD30" s="17" t="str">
        <f t="shared" si="3"/>
        <v>ОК</v>
      </c>
      <c r="AE30" s="16"/>
      <c r="AF30" s="16"/>
      <c r="AG30" s="16"/>
    </row>
    <row r="31" spans="1:33" s="15" customFormat="1" x14ac:dyDescent="0.25">
      <c r="A31" s="36">
        <v>21</v>
      </c>
      <c r="B31" s="35">
        <v>95.606999999999999</v>
      </c>
      <c r="C31" s="34">
        <v>2.4780000000000002</v>
      </c>
      <c r="D31" s="34">
        <v>0.78300000000000003</v>
      </c>
      <c r="E31" s="34">
        <v>0.125</v>
      </c>
      <c r="F31" s="34">
        <v>0.121</v>
      </c>
      <c r="G31" s="34">
        <v>2E-3</v>
      </c>
      <c r="H31" s="34">
        <v>2.4E-2</v>
      </c>
      <c r="I31" s="34">
        <v>1.4999999999999999E-2</v>
      </c>
      <c r="J31" s="34">
        <v>1.0999999999999999E-2</v>
      </c>
      <c r="K31" s="34">
        <v>7.0000000000000001E-3</v>
      </c>
      <c r="L31" s="34">
        <v>0.64800000000000002</v>
      </c>
      <c r="M31" s="33">
        <v>0.17899999999999999</v>
      </c>
      <c r="N31" s="32">
        <v>0.70279999999999998</v>
      </c>
      <c r="O31" s="31">
        <v>8226</v>
      </c>
      <c r="P31" s="30">
        <v>34.44</v>
      </c>
      <c r="Q31" s="29">
        <f t="shared" si="0"/>
        <v>9.5666666666666664</v>
      </c>
      <c r="R31" s="28">
        <v>9121</v>
      </c>
      <c r="S31" s="27">
        <v>38.19</v>
      </c>
      <c r="T31" s="26">
        <f t="shared" si="1"/>
        <v>10.608333333333333</v>
      </c>
      <c r="U31" s="25">
        <v>11941</v>
      </c>
      <c r="V31" s="24">
        <v>50</v>
      </c>
      <c r="W31" s="23">
        <f>V31/3.6</f>
        <v>13.888888888888889</v>
      </c>
      <c r="X31" s="22"/>
      <c r="Y31" s="21"/>
      <c r="Z31" s="20"/>
      <c r="AA31" s="20"/>
      <c r="AB31" s="19"/>
      <c r="AC31" s="18">
        <f t="shared" si="2"/>
        <v>99.999999999999986</v>
      </c>
      <c r="AD31" s="17" t="str">
        <f t="shared" si="3"/>
        <v>ОК</v>
      </c>
      <c r="AE31" s="16"/>
      <c r="AF31" s="16"/>
      <c r="AG31" s="16"/>
    </row>
    <row r="32" spans="1:33" s="15" customFormat="1" x14ac:dyDescent="0.25">
      <c r="A32" s="51">
        <v>22</v>
      </c>
      <c r="B32" s="50">
        <v>95.515000000000001</v>
      </c>
      <c r="C32" s="49">
        <v>2.544</v>
      </c>
      <c r="D32" s="49">
        <v>0.80900000000000005</v>
      </c>
      <c r="E32" s="49">
        <v>0.129</v>
      </c>
      <c r="F32" s="49">
        <v>0.125</v>
      </c>
      <c r="G32" s="49">
        <v>2E-3</v>
      </c>
      <c r="H32" s="49">
        <v>2.4E-2</v>
      </c>
      <c r="I32" s="49">
        <v>1.4E-2</v>
      </c>
      <c r="J32" s="49">
        <v>1.0999999999999999E-2</v>
      </c>
      <c r="K32" s="49">
        <v>7.0000000000000001E-3</v>
      </c>
      <c r="L32" s="49">
        <v>0.63600000000000001</v>
      </c>
      <c r="M32" s="48">
        <v>0.184</v>
      </c>
      <c r="N32" s="47">
        <v>0.70369999999999999</v>
      </c>
      <c r="O32" s="31">
        <v>8236</v>
      </c>
      <c r="P32" s="46">
        <v>34.479999999999997</v>
      </c>
      <c r="Q32" s="45">
        <f t="shared" si="0"/>
        <v>9.5777777777777775</v>
      </c>
      <c r="R32" s="28">
        <v>9131</v>
      </c>
      <c r="S32" s="44">
        <v>38.24</v>
      </c>
      <c r="T32" s="43">
        <f t="shared" si="1"/>
        <v>10.622222222222222</v>
      </c>
      <c r="U32" s="42">
        <v>11947</v>
      </c>
      <c r="V32" s="41">
        <v>50.03</v>
      </c>
      <c r="W32" s="23">
        <f>V32/3.6</f>
        <v>13.897222222222222</v>
      </c>
      <c r="X32" s="40"/>
      <c r="Y32" s="39"/>
      <c r="Z32" s="56"/>
      <c r="AA32" s="56"/>
      <c r="AB32" s="55"/>
      <c r="AC32" s="18">
        <f t="shared" si="2"/>
        <v>99.999999999999986</v>
      </c>
      <c r="AD32" s="17" t="str">
        <f t="shared" si="3"/>
        <v>ОК</v>
      </c>
      <c r="AE32" s="16"/>
      <c r="AF32" s="16"/>
      <c r="AG32" s="16"/>
    </row>
    <row r="33" spans="1:33" s="15" customFormat="1" x14ac:dyDescent="0.25">
      <c r="A33" s="51">
        <v>23</v>
      </c>
      <c r="B33" s="50">
        <v>95.433000000000007</v>
      </c>
      <c r="C33" s="49">
        <v>2.5979999999999999</v>
      </c>
      <c r="D33" s="49">
        <v>0.82599999999999996</v>
      </c>
      <c r="E33" s="49">
        <v>0.13100000000000001</v>
      </c>
      <c r="F33" s="49">
        <v>0.127</v>
      </c>
      <c r="G33" s="49">
        <v>2E-3</v>
      </c>
      <c r="H33" s="49">
        <v>2.5000000000000001E-2</v>
      </c>
      <c r="I33" s="49">
        <v>1.4999999999999999E-2</v>
      </c>
      <c r="J33" s="49">
        <v>1.0999999999999999E-2</v>
      </c>
      <c r="K33" s="49">
        <v>7.0000000000000001E-3</v>
      </c>
      <c r="L33" s="49">
        <v>0.63300000000000001</v>
      </c>
      <c r="M33" s="48">
        <v>0.192</v>
      </c>
      <c r="N33" s="47">
        <v>0.70430000000000004</v>
      </c>
      <c r="O33" s="31">
        <v>8242</v>
      </c>
      <c r="P33" s="46">
        <v>34.51</v>
      </c>
      <c r="Q33" s="45">
        <f t="shared" si="0"/>
        <v>9.5861111111111104</v>
      </c>
      <c r="R33" s="28">
        <v>9138</v>
      </c>
      <c r="S33" s="44">
        <v>38.26</v>
      </c>
      <c r="T33" s="43">
        <f t="shared" si="1"/>
        <v>10.627777777777776</v>
      </c>
      <c r="U33" s="42">
        <v>11950</v>
      </c>
      <c r="V33" s="41">
        <v>50.04</v>
      </c>
      <c r="W33" s="23">
        <f>V33/3.6</f>
        <v>13.899999999999999</v>
      </c>
      <c r="X33" s="40"/>
      <c r="Y33" s="39"/>
      <c r="Z33" s="61"/>
      <c r="AA33" s="61"/>
      <c r="AB33" s="60"/>
      <c r="AC33" s="18">
        <f t="shared" si="2"/>
        <v>99.999999999999986</v>
      </c>
      <c r="AD33" s="17" t="str">
        <f t="shared" si="3"/>
        <v>ОК</v>
      </c>
      <c r="AE33" s="16"/>
      <c r="AF33" s="16"/>
      <c r="AG33" s="16"/>
    </row>
    <row r="34" spans="1:33" s="15" customFormat="1" x14ac:dyDescent="0.25">
      <c r="A34" s="51">
        <v>24</v>
      </c>
      <c r="B34" s="50">
        <v>95.552999999999997</v>
      </c>
      <c r="C34" s="49">
        <v>2.516</v>
      </c>
      <c r="D34" s="49">
        <v>0.8</v>
      </c>
      <c r="E34" s="49">
        <v>0.127</v>
      </c>
      <c r="F34" s="49">
        <v>0.124</v>
      </c>
      <c r="G34" s="49">
        <v>2E-3</v>
      </c>
      <c r="H34" s="49">
        <v>2.4E-2</v>
      </c>
      <c r="I34" s="49">
        <v>1.4E-2</v>
      </c>
      <c r="J34" s="49">
        <v>1.0999999999999999E-2</v>
      </c>
      <c r="K34" s="49">
        <v>6.0000000000000001E-3</v>
      </c>
      <c r="L34" s="49">
        <v>0.64300000000000002</v>
      </c>
      <c r="M34" s="48">
        <v>0.18</v>
      </c>
      <c r="N34" s="47">
        <v>0.70330000000000004</v>
      </c>
      <c r="O34" s="31">
        <v>8232</v>
      </c>
      <c r="P34" s="46">
        <v>34.47</v>
      </c>
      <c r="Q34" s="45">
        <f t="shared" si="0"/>
        <v>9.5749999999999993</v>
      </c>
      <c r="R34" s="28">
        <v>9127</v>
      </c>
      <c r="S34" s="44">
        <v>38.22</v>
      </c>
      <c r="T34" s="43">
        <f t="shared" si="1"/>
        <v>10.616666666666665</v>
      </c>
      <c r="U34" s="42">
        <v>11944</v>
      </c>
      <c r="V34" s="41">
        <v>50.02</v>
      </c>
      <c r="W34" s="23">
        <f>V34/3.6</f>
        <v>13.894444444444446</v>
      </c>
      <c r="X34" s="40"/>
      <c r="Y34" s="39"/>
      <c r="Z34" s="61"/>
      <c r="AA34" s="61"/>
      <c r="AB34" s="60"/>
      <c r="AC34" s="18">
        <f t="shared" si="2"/>
        <v>99.999999999999986</v>
      </c>
      <c r="AD34" s="17" t="str">
        <f t="shared" si="3"/>
        <v>ОК</v>
      </c>
      <c r="AE34" s="16"/>
      <c r="AF34" s="16"/>
      <c r="AG34" s="16"/>
    </row>
    <row r="35" spans="1:33" s="15" customFormat="1" x14ac:dyDescent="0.25">
      <c r="A35" s="51">
        <v>25</v>
      </c>
      <c r="B35" s="59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7"/>
      <c r="N35" s="47"/>
      <c r="O35" s="31">
        <v>8232</v>
      </c>
      <c r="P35" s="46">
        <v>34.47</v>
      </c>
      <c r="Q35" s="45">
        <f t="shared" si="0"/>
        <v>9.5749999999999993</v>
      </c>
      <c r="R35" s="28">
        <v>9127</v>
      </c>
      <c r="S35" s="44">
        <v>38.22</v>
      </c>
      <c r="T35" s="43">
        <f t="shared" si="1"/>
        <v>10.616666666666665</v>
      </c>
      <c r="U35" s="42">
        <v>11944</v>
      </c>
      <c r="V35" s="41">
        <v>50.02</v>
      </c>
      <c r="W35" s="23"/>
      <c r="X35" s="40"/>
      <c r="Y35" s="39"/>
      <c r="Z35" s="56"/>
      <c r="AA35" s="56"/>
      <c r="AB35" s="55"/>
      <c r="AC35" s="18">
        <f t="shared" si="2"/>
        <v>0</v>
      </c>
      <c r="AD35" s="17" t="str">
        <f t="shared" si="3"/>
        <v xml:space="preserve"> </v>
      </c>
      <c r="AE35" s="16"/>
      <c r="AF35" s="16"/>
      <c r="AG35" s="16"/>
    </row>
    <row r="36" spans="1:33" s="15" customFormat="1" x14ac:dyDescent="0.25">
      <c r="A36" s="36">
        <v>26</v>
      </c>
      <c r="B36" s="54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2"/>
      <c r="N36" s="32"/>
      <c r="O36" s="31">
        <v>8232</v>
      </c>
      <c r="P36" s="30">
        <v>34.47</v>
      </c>
      <c r="Q36" s="29">
        <f t="shared" si="0"/>
        <v>9.5749999999999993</v>
      </c>
      <c r="R36" s="28">
        <v>9127</v>
      </c>
      <c r="S36" s="27">
        <v>38.22</v>
      </c>
      <c r="T36" s="26">
        <f t="shared" si="1"/>
        <v>10.616666666666665</v>
      </c>
      <c r="U36" s="25">
        <v>11944</v>
      </c>
      <c r="V36" s="24">
        <v>50.02</v>
      </c>
      <c r="W36" s="23"/>
      <c r="X36" s="22"/>
      <c r="Y36" s="21"/>
      <c r="Z36" s="20"/>
      <c r="AA36" s="20"/>
      <c r="AB36" s="19"/>
      <c r="AC36" s="18">
        <f t="shared" si="2"/>
        <v>0</v>
      </c>
      <c r="AD36" s="17" t="str">
        <f t="shared" si="3"/>
        <v xml:space="preserve"> </v>
      </c>
      <c r="AE36" s="16"/>
      <c r="AF36" s="16"/>
      <c r="AG36" s="16"/>
    </row>
    <row r="37" spans="1:33" s="15" customFormat="1" x14ac:dyDescent="0.25">
      <c r="A37" s="36">
        <v>27</v>
      </c>
      <c r="B37" s="50">
        <v>95.4</v>
      </c>
      <c r="C37" s="49">
        <v>2.621</v>
      </c>
      <c r="D37" s="49">
        <v>0.83199999999999996</v>
      </c>
      <c r="E37" s="49">
        <v>0.13400000000000001</v>
      </c>
      <c r="F37" s="49">
        <v>0.13</v>
      </c>
      <c r="G37" s="49">
        <v>2E-3</v>
      </c>
      <c r="H37" s="49">
        <v>2.5999999999999999E-2</v>
      </c>
      <c r="I37" s="49">
        <v>1.4999999999999999E-2</v>
      </c>
      <c r="J37" s="49">
        <v>1.2E-2</v>
      </c>
      <c r="K37" s="49">
        <v>7.0000000000000001E-3</v>
      </c>
      <c r="L37" s="49">
        <v>0.63100000000000001</v>
      </c>
      <c r="M37" s="48">
        <v>0.19</v>
      </c>
      <c r="N37" s="47">
        <v>0.70469999999999999</v>
      </c>
      <c r="O37" s="31">
        <v>8246</v>
      </c>
      <c r="P37" s="46">
        <v>34.520000000000003</v>
      </c>
      <c r="Q37" s="29">
        <f t="shared" si="0"/>
        <v>9.5888888888888903</v>
      </c>
      <c r="R37" s="28">
        <v>9142</v>
      </c>
      <c r="S37" s="44">
        <v>38.28</v>
      </c>
      <c r="T37" s="26">
        <f t="shared" si="1"/>
        <v>10.633333333333333</v>
      </c>
      <c r="U37" s="42">
        <v>11953</v>
      </c>
      <c r="V37" s="41">
        <v>50.05</v>
      </c>
      <c r="W37" s="23">
        <f>V37/3.6</f>
        <v>13.902777777777777</v>
      </c>
      <c r="X37" s="40">
        <v>-21.7</v>
      </c>
      <c r="Y37" s="39"/>
      <c r="Z37" s="38"/>
      <c r="AA37" s="38"/>
      <c r="AB37" s="37"/>
      <c r="AC37" s="18"/>
      <c r="AD37" s="17"/>
      <c r="AE37" s="16"/>
      <c r="AF37" s="16"/>
      <c r="AG37" s="16"/>
    </row>
    <row r="38" spans="1:33" s="15" customFormat="1" x14ac:dyDescent="0.25">
      <c r="A38" s="36">
        <v>28</v>
      </c>
      <c r="B38" s="35">
        <v>95.382999999999996</v>
      </c>
      <c r="C38" s="34">
        <v>2.6309999999999998</v>
      </c>
      <c r="D38" s="34">
        <v>0.83599999999999997</v>
      </c>
      <c r="E38" s="34">
        <v>0.13400000000000001</v>
      </c>
      <c r="F38" s="34">
        <v>0.13</v>
      </c>
      <c r="G38" s="34">
        <v>2E-3</v>
      </c>
      <c r="H38" s="34">
        <v>2.5999999999999999E-2</v>
      </c>
      <c r="I38" s="34">
        <v>1.6E-2</v>
      </c>
      <c r="J38" s="34">
        <v>1.2E-2</v>
      </c>
      <c r="K38" s="34">
        <v>7.0000000000000001E-3</v>
      </c>
      <c r="L38" s="34">
        <v>0.63200000000000001</v>
      </c>
      <c r="M38" s="33">
        <v>0.191</v>
      </c>
      <c r="N38" s="32">
        <v>0.70479999999999998</v>
      </c>
      <c r="O38" s="31">
        <v>8247</v>
      </c>
      <c r="P38" s="30">
        <v>34.53</v>
      </c>
      <c r="Q38" s="29">
        <f t="shared" si="0"/>
        <v>9.5916666666666668</v>
      </c>
      <c r="R38" s="28">
        <v>9143</v>
      </c>
      <c r="S38" s="27">
        <v>38.29</v>
      </c>
      <c r="T38" s="26">
        <f t="shared" si="1"/>
        <v>10.636111111111111</v>
      </c>
      <c r="U38" s="25">
        <v>11953</v>
      </c>
      <c r="V38" s="24">
        <v>50.05</v>
      </c>
      <c r="W38" s="23">
        <f>V38/3.6</f>
        <v>13.902777777777777</v>
      </c>
      <c r="X38" s="22"/>
      <c r="Y38" s="21"/>
      <c r="Z38" s="20"/>
      <c r="AA38" s="20"/>
      <c r="AB38" s="19"/>
      <c r="AC38" s="18"/>
      <c r="AD38" s="17"/>
      <c r="AE38" s="16"/>
      <c r="AF38" s="16"/>
      <c r="AG38" s="16"/>
    </row>
    <row r="39" spans="1:33" s="15" customFormat="1" x14ac:dyDescent="0.25">
      <c r="A39" s="36">
        <v>29</v>
      </c>
      <c r="B39" s="35">
        <v>95.385000000000005</v>
      </c>
      <c r="C39" s="34">
        <v>2.6309999999999998</v>
      </c>
      <c r="D39" s="34">
        <v>0.83699999999999997</v>
      </c>
      <c r="E39" s="34">
        <v>0.13200000000000001</v>
      </c>
      <c r="F39" s="34">
        <v>0.129</v>
      </c>
      <c r="G39" s="34">
        <v>2E-3</v>
      </c>
      <c r="H39" s="34">
        <v>2.5999999999999999E-2</v>
      </c>
      <c r="I39" s="34">
        <v>1.4999999999999999E-2</v>
      </c>
      <c r="J39" s="34">
        <v>1.2E-2</v>
      </c>
      <c r="K39" s="34">
        <v>6.0000000000000001E-3</v>
      </c>
      <c r="L39" s="34">
        <v>0.63400000000000001</v>
      </c>
      <c r="M39" s="33">
        <v>0.191</v>
      </c>
      <c r="N39" s="32">
        <v>0.70469999999999999</v>
      </c>
      <c r="O39" s="31">
        <v>8246</v>
      </c>
      <c r="P39" s="30">
        <v>34.53</v>
      </c>
      <c r="Q39" s="29">
        <f t="shared" si="0"/>
        <v>9.5916666666666668</v>
      </c>
      <c r="R39" s="28">
        <v>9143</v>
      </c>
      <c r="S39" s="27">
        <v>38.29</v>
      </c>
      <c r="T39" s="26">
        <f t="shared" si="1"/>
        <v>10.636111111111111</v>
      </c>
      <c r="U39" s="25">
        <v>11952</v>
      </c>
      <c r="V39" s="24">
        <v>50.05</v>
      </c>
      <c r="W39" s="23">
        <f>V39/3.6</f>
        <v>13.902777777777777</v>
      </c>
      <c r="X39" s="22"/>
      <c r="Y39" s="21"/>
      <c r="Z39" s="20"/>
      <c r="AA39" s="20"/>
      <c r="AB39" s="19"/>
      <c r="AC39" s="18"/>
      <c r="AD39" s="17"/>
      <c r="AE39" s="16"/>
      <c r="AF39" s="16"/>
      <c r="AG39" s="16"/>
    </row>
    <row r="40" spans="1:33" s="15" customFormat="1" x14ac:dyDescent="0.25">
      <c r="A40" s="51">
        <v>30</v>
      </c>
      <c r="B40" s="50">
        <v>95.248000000000005</v>
      </c>
      <c r="C40" s="49">
        <v>2.7120000000000002</v>
      </c>
      <c r="D40" s="49">
        <v>0.86099999999999999</v>
      </c>
      <c r="E40" s="49">
        <v>0.13600000000000001</v>
      </c>
      <c r="F40" s="49">
        <v>0.13100000000000001</v>
      </c>
      <c r="G40" s="49">
        <v>2E-3</v>
      </c>
      <c r="H40" s="49">
        <v>2.5000000000000001E-2</v>
      </c>
      <c r="I40" s="49">
        <v>1.4999999999999999E-2</v>
      </c>
      <c r="J40" s="49">
        <v>1.0999999999999999E-2</v>
      </c>
      <c r="K40" s="49">
        <v>8.0000000000000002E-3</v>
      </c>
      <c r="L40" s="49">
        <v>0.64800000000000002</v>
      </c>
      <c r="M40" s="48">
        <v>0.20300000000000001</v>
      </c>
      <c r="N40" s="47">
        <v>0.70589999999999997</v>
      </c>
      <c r="O40" s="31">
        <v>8253</v>
      </c>
      <c r="P40" s="46">
        <v>34.56</v>
      </c>
      <c r="Q40" s="45">
        <f t="shared" si="0"/>
        <v>9.6</v>
      </c>
      <c r="R40" s="28">
        <v>9150</v>
      </c>
      <c r="S40" s="44">
        <v>38.31</v>
      </c>
      <c r="T40" s="43">
        <f t="shared" si="1"/>
        <v>10.641666666666667</v>
      </c>
      <c r="U40" s="42">
        <v>11952</v>
      </c>
      <c r="V40" s="41">
        <v>50.05</v>
      </c>
      <c r="W40" s="23">
        <f>V40/3.6</f>
        <v>13.902777777777777</v>
      </c>
      <c r="X40" s="40"/>
      <c r="Y40" s="39"/>
      <c r="Z40" s="38">
        <v>0</v>
      </c>
      <c r="AA40" s="38">
        <v>0</v>
      </c>
      <c r="AB40" s="37"/>
      <c r="AC40" s="18">
        <f>SUM(B40:M40)+$K$42+$N$42</f>
        <v>100</v>
      </c>
      <c r="AD40" s="17" t="str">
        <f>IF(AC40=100,"ОК"," ")</f>
        <v>ОК</v>
      </c>
      <c r="AE40" s="16"/>
      <c r="AF40" s="16"/>
      <c r="AG40" s="16"/>
    </row>
    <row r="41" spans="1:33" s="15" customFormat="1" ht="15.75" thickBot="1" x14ac:dyDescent="0.3">
      <c r="A41" s="36">
        <v>31</v>
      </c>
      <c r="B41" s="35">
        <v>95.25</v>
      </c>
      <c r="C41" s="34">
        <v>2.7229999999999999</v>
      </c>
      <c r="D41" s="34">
        <v>0.86699999999999999</v>
      </c>
      <c r="E41" s="34">
        <v>0.13600000000000001</v>
      </c>
      <c r="F41" s="34">
        <v>0.13200000000000001</v>
      </c>
      <c r="G41" s="34">
        <v>2E-3</v>
      </c>
      <c r="H41" s="34">
        <v>2.5000000000000001E-2</v>
      </c>
      <c r="I41" s="34">
        <v>1.4999999999999999E-2</v>
      </c>
      <c r="J41" s="34">
        <v>1.2E-2</v>
      </c>
      <c r="K41" s="34">
        <v>6.0000000000000001E-3</v>
      </c>
      <c r="L41" s="34">
        <v>0.63</v>
      </c>
      <c r="M41" s="33">
        <v>0.20200000000000001</v>
      </c>
      <c r="N41" s="32">
        <v>0.70589999999999997</v>
      </c>
      <c r="O41" s="31">
        <v>8256</v>
      </c>
      <c r="P41" s="30">
        <v>34.57</v>
      </c>
      <c r="Q41" s="29">
        <f t="shared" si="0"/>
        <v>9.6027777777777779</v>
      </c>
      <c r="R41" s="28">
        <v>9153</v>
      </c>
      <c r="S41" s="27">
        <v>38.33</v>
      </c>
      <c r="T41" s="26">
        <f t="shared" si="1"/>
        <v>10.647222222222222</v>
      </c>
      <c r="U41" s="25">
        <v>11957</v>
      </c>
      <c r="V41" s="24">
        <v>50.07</v>
      </c>
      <c r="W41" s="23">
        <f>V41/3.6</f>
        <v>13.908333333333333</v>
      </c>
      <c r="X41" s="22"/>
      <c r="Y41" s="21"/>
      <c r="Z41" s="20"/>
      <c r="AA41" s="20"/>
      <c r="AB41" s="19"/>
      <c r="AC41" s="18">
        <f>SUM(B41:M41)+$K$42+$N$42</f>
        <v>100</v>
      </c>
      <c r="AD41" s="17" t="str">
        <f>IF(AC41=100,"ОК"," ")</f>
        <v>ОК</v>
      </c>
      <c r="AE41" s="16"/>
      <c r="AF41" s="16"/>
      <c r="AG41" s="16"/>
    </row>
    <row r="42" spans="1:33" ht="15" customHeight="1" thickBot="1" x14ac:dyDescent="0.3">
      <c r="A42" s="200" t="s">
        <v>8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2"/>
      <c r="O42" s="172">
        <f>SUMPRODUCT(O11:O41,'[1] розрахунок'!AY7:AY37)/'[1] розрахунок'!AY38</f>
        <v>8215.3727824694797</v>
      </c>
      <c r="P42" s="170">
        <f>SUMPRODUCT(P11:P41,'[1] розрахунок'!$AY7:$AY37)/'[1] розрахунок'!$AY38</f>
        <v>34.39633121123407</v>
      </c>
      <c r="Q42" s="170">
        <f>SUMPRODUCT(Q11:Q41,'[1] розрахунок'!$AY7:$AY37)/'[1] розрахунок'!$AY38</f>
        <v>9.5545364475650185</v>
      </c>
      <c r="R42" s="198">
        <f>SUMPRODUCT(R11:R41,'[1] розрахунок'!$AY7:$AY37)/'[1] розрахунок'!$AY38</f>
        <v>9109.2615416148201</v>
      </c>
      <c r="S42" s="170">
        <f>SUMPRODUCT(S11:S41,'[1] розрахунок'!$AY7:$AY37)/'[1] розрахунок'!$AY38</f>
        <v>38.142096977956925</v>
      </c>
      <c r="T42" s="170">
        <f>SUMPRODUCT(T11:T41,'[1] розрахунок'!$AY7:$AY37)/'[1] розрахунок'!$AY38</f>
        <v>10.595026938321368</v>
      </c>
      <c r="U42" s="183"/>
      <c r="V42" s="184"/>
      <c r="W42" s="184"/>
      <c r="X42" s="184"/>
      <c r="Y42" s="184"/>
      <c r="Z42" s="184"/>
      <c r="AA42" s="184"/>
      <c r="AB42" s="185"/>
      <c r="AC42" s="14"/>
      <c r="AD42" s="13"/>
      <c r="AE42" s="12"/>
      <c r="AF42" s="12"/>
      <c r="AG42" s="12"/>
    </row>
    <row r="43" spans="1:33" ht="19.5" customHeight="1" thickBot="1" x14ac:dyDescent="0.3">
      <c r="A43" s="11"/>
      <c r="B43" s="10"/>
      <c r="C43" s="10"/>
      <c r="D43" s="10"/>
      <c r="E43" s="10"/>
      <c r="F43" s="10"/>
      <c r="G43" s="10"/>
      <c r="H43" s="174" t="s">
        <v>7</v>
      </c>
      <c r="I43" s="175"/>
      <c r="J43" s="175"/>
      <c r="K43" s="175"/>
      <c r="L43" s="175"/>
      <c r="M43" s="175"/>
      <c r="N43" s="176"/>
      <c r="O43" s="173"/>
      <c r="P43" s="171"/>
      <c r="Q43" s="171"/>
      <c r="R43" s="199"/>
      <c r="S43" s="171"/>
      <c r="T43" s="171"/>
      <c r="U43" s="180"/>
      <c r="V43" s="181"/>
      <c r="W43" s="181"/>
      <c r="X43" s="181"/>
      <c r="Y43" s="181"/>
      <c r="Z43" s="181"/>
      <c r="AA43" s="181"/>
      <c r="AB43" s="182"/>
    </row>
    <row r="44" spans="1:33" ht="22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78"/>
      <c r="V44" s="178"/>
      <c r="W44" s="178"/>
      <c r="X44" s="178"/>
      <c r="Y44" s="178"/>
      <c r="Z44" s="178"/>
      <c r="AA44" s="178"/>
      <c r="AB44" s="179"/>
    </row>
    <row r="45" spans="1:33" ht="22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9"/>
      <c r="V45" s="9"/>
      <c r="W45" s="9"/>
      <c r="X45" s="9"/>
      <c r="Y45" s="9"/>
      <c r="Z45" s="9"/>
      <c r="AA45" s="9"/>
      <c r="AB45" s="8"/>
    </row>
    <row r="46" spans="1:33" x14ac:dyDescent="0.25">
      <c r="A46" s="5"/>
      <c r="B46" s="177" t="s">
        <v>6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4"/>
    </row>
    <row r="47" spans="1:33" x14ac:dyDescent="0.25">
      <c r="A47" s="5"/>
      <c r="B47" s="6"/>
      <c r="C47" s="7" t="s">
        <v>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 t="s">
        <v>2</v>
      </c>
      <c r="P47" s="6"/>
      <c r="Q47" s="6"/>
      <c r="R47" s="7" t="s">
        <v>1</v>
      </c>
      <c r="S47" s="6"/>
      <c r="T47" s="6"/>
      <c r="U47" s="6"/>
      <c r="V47" s="7" t="s">
        <v>0</v>
      </c>
      <c r="W47" s="6"/>
      <c r="X47" s="6"/>
      <c r="Y47" s="6"/>
      <c r="Z47" s="6"/>
      <c r="AA47" s="6"/>
      <c r="AB47" s="4"/>
    </row>
    <row r="48" spans="1:33" x14ac:dyDescent="0.25">
      <c r="A48" s="5"/>
      <c r="B48" s="177" t="s">
        <v>4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4"/>
    </row>
    <row r="49" spans="1:29" x14ac:dyDescent="0.25">
      <c r="A49" s="5"/>
      <c r="B49" s="6"/>
      <c r="C49" s="7" t="s">
        <v>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 t="s">
        <v>2</v>
      </c>
      <c r="P49" s="6"/>
      <c r="Q49" s="6"/>
      <c r="R49" s="7" t="s">
        <v>1</v>
      </c>
      <c r="S49" s="6"/>
      <c r="T49" s="6"/>
      <c r="U49" s="6"/>
      <c r="V49" s="7" t="s">
        <v>0</v>
      </c>
      <c r="W49" s="6"/>
      <c r="X49" s="6"/>
      <c r="Y49" s="6"/>
      <c r="Z49" s="6"/>
      <c r="AA49" s="6"/>
      <c r="AB49" s="4"/>
    </row>
    <row r="50" spans="1:29" x14ac:dyDescent="0.25">
      <c r="A50" s="5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4"/>
    </row>
    <row r="51" spans="1:29" x14ac:dyDescent="0.25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2"/>
      <c r="Q51" s="2"/>
      <c r="R51" s="3"/>
      <c r="S51" s="2"/>
      <c r="T51" s="2"/>
      <c r="U51" s="2"/>
      <c r="V51" s="3"/>
      <c r="W51" s="2"/>
      <c r="X51" s="2"/>
      <c r="Y51" s="2"/>
      <c r="Z51" s="2"/>
      <c r="AA51" s="2"/>
      <c r="AB51" s="2"/>
      <c r="AC51" s="2"/>
    </row>
    <row r="52" spans="1:2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</sheetData>
  <mergeCells count="46">
    <mergeCell ref="H2:Z2"/>
    <mergeCell ref="D9:D10"/>
    <mergeCell ref="C9:C10"/>
    <mergeCell ref="F9:F10"/>
    <mergeCell ref="E9:E10"/>
    <mergeCell ref="Z7:Z10"/>
    <mergeCell ref="B46:AA46"/>
    <mergeCell ref="A42:N42"/>
    <mergeCell ref="G1:Y1"/>
    <mergeCell ref="Z1:AB1"/>
    <mergeCell ref="X5:Y5"/>
    <mergeCell ref="M9:M10"/>
    <mergeCell ref="V5:W5"/>
    <mergeCell ref="O9:Q9"/>
    <mergeCell ref="R9:T9"/>
    <mergeCell ref="U9:W9"/>
    <mergeCell ref="O8:W8"/>
    <mergeCell ref="AA5:AB5"/>
    <mergeCell ref="G9:G10"/>
    <mergeCell ref="I5:U5"/>
    <mergeCell ref="H9:H10"/>
    <mergeCell ref="Y7:Y10"/>
    <mergeCell ref="X7:X10"/>
    <mergeCell ref="B9:B10"/>
    <mergeCell ref="R42:R43"/>
    <mergeCell ref="J9:J10"/>
    <mergeCell ref="K9:K10"/>
    <mergeCell ref="B7:M8"/>
    <mergeCell ref="N8:N10"/>
    <mergeCell ref="N7:W7"/>
    <mergeCell ref="A7:A10"/>
    <mergeCell ref="B50:AA50"/>
    <mergeCell ref="L9:L10"/>
    <mergeCell ref="S42:S43"/>
    <mergeCell ref="T42:T43"/>
    <mergeCell ref="O42:O43"/>
    <mergeCell ref="H43:N43"/>
    <mergeCell ref="P42:P43"/>
    <mergeCell ref="Q42:Q43"/>
    <mergeCell ref="B48:AA48"/>
    <mergeCell ref="U44:AB44"/>
    <mergeCell ref="U43:AB43"/>
    <mergeCell ref="U42:AB42"/>
    <mergeCell ref="AB7:AB10"/>
    <mergeCell ref="I9:I10"/>
    <mergeCell ref="AA7:AA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tabSelected="1" topLeftCell="A31" zoomScale="80" zoomScaleNormal="80" workbookViewId="0">
      <selection activeCell="J47" sqref="J47"/>
    </sheetView>
  </sheetViews>
  <sheetFormatPr defaultRowHeight="14.25" x14ac:dyDescent="0.2"/>
  <cols>
    <col min="1" max="1" width="26" style="119" customWidth="1"/>
    <col min="2" max="2" width="39.140625" style="119" customWidth="1"/>
    <col min="3" max="3" width="21.140625" style="119" customWidth="1"/>
    <col min="4" max="4" width="21.42578125" style="119" customWidth="1"/>
    <col min="5" max="5" width="22" style="119" customWidth="1"/>
    <col min="6" max="14" width="12.7109375" style="119" customWidth="1"/>
    <col min="15" max="15" width="20.140625" style="119" customWidth="1"/>
    <col min="16" max="16384" width="9.140625" style="119"/>
  </cols>
  <sheetData>
    <row r="1" spans="1:11" ht="15" x14ac:dyDescent="0.2">
      <c r="A1" s="233"/>
      <c r="B1" s="233"/>
    </row>
    <row r="2" spans="1:11" ht="15" x14ac:dyDescent="0.25">
      <c r="A2" s="120" t="s">
        <v>115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5" thickBot="1" x14ac:dyDescent="0.25"/>
    <row r="4" spans="1:11" ht="23.25" customHeight="1" thickBot="1" x14ac:dyDescent="0.25">
      <c r="A4" s="234" t="s">
        <v>114</v>
      </c>
      <c r="B4" s="234" t="s">
        <v>113</v>
      </c>
      <c r="C4" s="236" t="s">
        <v>112</v>
      </c>
      <c r="D4" s="237"/>
      <c r="E4" s="238"/>
    </row>
    <row r="5" spans="1:11" ht="23.25" customHeight="1" thickBot="1" x14ac:dyDescent="0.25">
      <c r="A5" s="235"/>
      <c r="B5" s="235"/>
      <c r="C5" s="121" t="s">
        <v>111</v>
      </c>
      <c r="D5" s="122" t="s">
        <v>110</v>
      </c>
      <c r="E5" s="121" t="s">
        <v>109</v>
      </c>
    </row>
    <row r="6" spans="1:11" ht="25.5" customHeight="1" thickBot="1" x14ac:dyDescent="0.25">
      <c r="A6" s="239" t="s">
        <v>108</v>
      </c>
      <c r="B6" s="123" t="s">
        <v>107</v>
      </c>
      <c r="C6" s="124">
        <f>'[1] розрахунок'!C$40</f>
        <v>38.177925418789108</v>
      </c>
      <c r="D6" s="125">
        <f>'[1] розрахунок'!C41</f>
        <v>9118.6409567835617</v>
      </c>
      <c r="E6" s="126">
        <f>'[1] розрахунок'!C42</f>
        <v>10.604979282996974</v>
      </c>
    </row>
    <row r="7" spans="1:11" ht="36.75" customHeight="1" x14ac:dyDescent="0.2">
      <c r="A7" s="240"/>
      <c r="B7" s="127" t="s">
        <v>106</v>
      </c>
      <c r="C7" s="128">
        <f>'[1] розрахунок'!D40</f>
        <v>38.177442815323765</v>
      </c>
      <c r="D7" s="129">
        <f>'[1] розрахунок'!D41</f>
        <v>9118.5256889245393</v>
      </c>
      <c r="E7" s="130">
        <f>'[1] розрахунок'!D42</f>
        <v>10.604845226478824</v>
      </c>
    </row>
    <row r="8" spans="1:11" ht="21.75" customHeight="1" x14ac:dyDescent="0.2">
      <c r="A8" s="240"/>
      <c r="B8" s="127" t="s">
        <v>105</v>
      </c>
      <c r="C8" s="128">
        <f>'[1] розрахунок'!F40</f>
        <v>38.1773692448131</v>
      </c>
      <c r="D8" s="131">
        <f>'[1] розрахунок'!E41</f>
        <v>9118.3256757484978</v>
      </c>
      <c r="E8" s="132">
        <f>'[1] розрахунок'!E42</f>
        <v>10.604612611158371</v>
      </c>
    </row>
    <row r="9" spans="1:11" ht="20.25" customHeight="1" x14ac:dyDescent="0.2">
      <c r="A9" s="240"/>
      <c r="B9" s="127" t="s">
        <v>104</v>
      </c>
      <c r="C9" s="128">
        <f>'[1] розрахунок'!F40</f>
        <v>38.1773692448131</v>
      </c>
      <c r="D9" s="131">
        <f>'[1] розрахунок'!F41</f>
        <v>9118.5081169097048</v>
      </c>
      <c r="E9" s="132">
        <f>'[1] розрахунок'!F42</f>
        <v>10.604824790225861</v>
      </c>
    </row>
    <row r="10" spans="1:11" ht="15.75" x14ac:dyDescent="0.2">
      <c r="A10" s="240"/>
      <c r="B10" s="127" t="s">
        <v>103</v>
      </c>
      <c r="C10" s="128">
        <f>'[1] розрахунок'!G40</f>
        <v>38.178324625696426</v>
      </c>
      <c r="D10" s="131">
        <f>'[1] розрахунок'!G41</f>
        <v>9118.7363057166258</v>
      </c>
      <c r="E10" s="132">
        <f>'[1] розрахунок'!G42</f>
        <v>10.605090173804562</v>
      </c>
    </row>
    <row r="11" spans="1:11" ht="15.75" x14ac:dyDescent="0.2">
      <c r="A11" s="240"/>
      <c r="B11" s="127" t="s">
        <v>102</v>
      </c>
      <c r="C11" s="128">
        <f>'[1] розрахунок'!H40</f>
        <v>38.176586219179356</v>
      </c>
      <c r="D11" s="131">
        <f>'[1] розрахунок'!H41</f>
        <v>9118.3210944474904</v>
      </c>
      <c r="E11" s="132">
        <f>'[1] розрахунок'!H42</f>
        <v>10.604607283105377</v>
      </c>
    </row>
    <row r="12" spans="1:11" ht="15.75" x14ac:dyDescent="0.2">
      <c r="A12" s="240"/>
      <c r="B12" s="127" t="s">
        <v>101</v>
      </c>
      <c r="C12" s="128">
        <f>'[1] розрахунок'!I40</f>
        <v>38.177923466436937</v>
      </c>
      <c r="D12" s="131">
        <f>'[1] розрахунок'!I41</f>
        <v>9118.6404904722494</v>
      </c>
      <c r="E12" s="132">
        <f>'[1] розрахунок'!I42</f>
        <v>10.604978740676927</v>
      </c>
    </row>
    <row r="13" spans="1:11" ht="15.75" x14ac:dyDescent="0.2">
      <c r="A13" s="240"/>
      <c r="B13" s="127" t="s">
        <v>100</v>
      </c>
      <c r="C13" s="128">
        <f>'[1] розрахунок'!J40</f>
        <v>38.191836882319407</v>
      </c>
      <c r="D13" s="131">
        <f>'[1] розрахунок'!J41</f>
        <v>9121.9636528107731</v>
      </c>
      <c r="E13" s="132">
        <f>'[1] розрахунок'!J42</f>
        <v>10.608843578422057</v>
      </c>
    </row>
    <row r="14" spans="1:11" ht="15.75" x14ac:dyDescent="0.2">
      <c r="A14" s="240"/>
      <c r="B14" s="127" t="s">
        <v>99</v>
      </c>
      <c r="C14" s="128">
        <f>'[1] розрахунок'!K40</f>
        <v>38.171048266471836</v>
      </c>
      <c r="D14" s="131">
        <f>'[1] розрахунок'!K41</f>
        <v>9116.998377148906</v>
      </c>
      <c r="E14" s="132">
        <f>'[1] розрахунок'!K42</f>
        <v>10.603068962908843</v>
      </c>
    </row>
    <row r="15" spans="1:11" ht="15.75" x14ac:dyDescent="0.2">
      <c r="A15" s="240"/>
      <c r="B15" s="127" t="s">
        <v>98</v>
      </c>
      <c r="C15" s="128">
        <f>'[1] розрахунок'!L40</f>
        <v>38.176608661262676</v>
      </c>
      <c r="D15" s="131">
        <f>'[1] розрахунок'!L41</f>
        <v>9118.3264546470782</v>
      </c>
      <c r="E15" s="132">
        <f>'[1] розрахунок'!L42</f>
        <v>10.604613517017411</v>
      </c>
    </row>
    <row r="16" spans="1:11" ht="18" customHeight="1" x14ac:dyDescent="0.2">
      <c r="A16" s="240"/>
      <c r="B16" s="127" t="s">
        <v>97</v>
      </c>
      <c r="C16" s="128">
        <f>'[1] розрахунок'!M40</f>
        <v>38.177622017491373</v>
      </c>
      <c r="D16" s="131">
        <f>'[1] розрахунок'!M41</f>
        <v>9118.5684906275419</v>
      </c>
      <c r="E16" s="132">
        <f>'[1] розрахунок'!M42</f>
        <v>10.604895004858715</v>
      </c>
    </row>
    <row r="17" spans="1:5" ht="19.5" customHeight="1" x14ac:dyDescent="0.2">
      <c r="A17" s="240"/>
      <c r="B17" s="127" t="s">
        <v>96</v>
      </c>
      <c r="C17" s="128">
        <f>'[1] розрахунок'!N40</f>
        <v>38.178743280839988</v>
      </c>
      <c r="D17" s="131">
        <f>'[1] розрахунок'!N41</f>
        <v>9118.8362997811801</v>
      </c>
      <c r="E17" s="132">
        <f>'[1] розрахунок'!N42</f>
        <v>10.605206466899997</v>
      </c>
    </row>
    <row r="18" spans="1:5" ht="18.75" customHeight="1" x14ac:dyDescent="0.2">
      <c r="A18" s="240"/>
      <c r="B18" s="127" t="s">
        <v>95</v>
      </c>
      <c r="C18" s="128">
        <f>'[1] розрахунок'!O40</f>
        <v>38.176021533599418</v>
      </c>
      <c r="D18" s="131">
        <f>'[1] розрахунок'!O41</f>
        <v>9118.1862216119334</v>
      </c>
      <c r="E18" s="132">
        <f>'[1] розрахунок'!O42</f>
        <v>10.604450425999838</v>
      </c>
    </row>
    <row r="19" spans="1:5" ht="20.25" customHeight="1" x14ac:dyDescent="0.2">
      <c r="A19" s="240"/>
      <c r="B19" s="127" t="s">
        <v>94</v>
      </c>
      <c r="C19" s="128">
        <f>'[1] розрахунок'!P40</f>
        <v>38.178767305624547</v>
      </c>
      <c r="D19" s="131">
        <f>'[1] розрахунок'!P41</f>
        <v>9118.8420380024691</v>
      </c>
      <c r="E19" s="132">
        <f>'[1] розрахунок'!P42</f>
        <v>10.605213140451262</v>
      </c>
    </row>
    <row r="20" spans="1:5" ht="15.75" x14ac:dyDescent="0.2">
      <c r="A20" s="240"/>
      <c r="B20" s="127" t="s">
        <v>93</v>
      </c>
      <c r="C20" s="128">
        <f>'[1] розрахунок'!Q40</f>
        <v>38.177258522968813</v>
      </c>
      <c r="D20" s="131">
        <f>'[1] розрахунок'!Q41</f>
        <v>9118.4816714511562</v>
      </c>
      <c r="E20" s="132">
        <f>'[1] розрахунок'!Q42</f>
        <v>10.604794034158003</v>
      </c>
    </row>
    <row r="21" spans="1:5" ht="15.75" x14ac:dyDescent="0.2">
      <c r="A21" s="240"/>
      <c r="B21" s="127" t="s">
        <v>92</v>
      </c>
      <c r="C21" s="128">
        <f>'[1] розрахунок'!R40</f>
        <v>38.176143776954135</v>
      </c>
      <c r="D21" s="131">
        <f>'[1] розрахунок'!R41</f>
        <v>9118.2154189360099</v>
      </c>
      <c r="E21" s="132">
        <f>'[1] розрахунок'!R42</f>
        <v>10.604484382487259</v>
      </c>
    </row>
    <row r="22" spans="1:5" ht="15.75" x14ac:dyDescent="0.2">
      <c r="A22" s="240"/>
      <c r="B22" s="127" t="s">
        <v>91</v>
      </c>
      <c r="C22" s="128">
        <f>'[1] розрахунок'!S40</f>
        <v>38.17799937817766</v>
      </c>
      <c r="D22" s="131">
        <f>'[1] розрахунок'!S41</f>
        <v>9118.6586216802843</v>
      </c>
      <c r="E22" s="132">
        <f>'[1] розрахунок'!R42</f>
        <v>10.604484382487259</v>
      </c>
    </row>
    <row r="23" spans="1:5" ht="15.75" x14ac:dyDescent="0.2">
      <c r="A23" s="240"/>
      <c r="B23" s="127" t="s">
        <v>90</v>
      </c>
      <c r="C23" s="128">
        <f>'[1] розрахунок'!T40</f>
        <v>38.178741734433103</v>
      </c>
      <c r="D23" s="131">
        <f>'[1] розрахунок'!T41</f>
        <v>9118.8359304282349</v>
      </c>
      <c r="E23" s="132">
        <f>'[1] розрахунок'!T42</f>
        <v>10.605206037342528</v>
      </c>
    </row>
    <row r="24" spans="1:5" ht="15.75" x14ac:dyDescent="0.2">
      <c r="A24" s="240"/>
      <c r="B24" s="127" t="s">
        <v>89</v>
      </c>
      <c r="C24" s="128">
        <f>'[1] розрахунок'!U40</f>
        <v>38.177054086621112</v>
      </c>
      <c r="D24" s="131">
        <f>'[1] розрахунок'!U41</f>
        <v>9118.4328426676966</v>
      </c>
      <c r="E24" s="132">
        <f>'[1] розрахунок'!U42</f>
        <v>10.604737246283642</v>
      </c>
    </row>
    <row r="25" spans="1:5" ht="15.75" x14ac:dyDescent="0.2">
      <c r="A25" s="240"/>
      <c r="B25" s="127" t="s">
        <v>88</v>
      </c>
      <c r="C25" s="128">
        <f>'[1] розрахунок'!V40</f>
        <v>38.176233132010111</v>
      </c>
      <c r="D25" s="131">
        <f>'[1] розрахунок'!V41</f>
        <v>9118.2367610247729</v>
      </c>
      <c r="E25" s="132">
        <f>'[1] розрахунок'!V42</f>
        <v>10.604509203336141</v>
      </c>
    </row>
    <row r="26" spans="1:5" ht="15.75" x14ac:dyDescent="0.2">
      <c r="A26" s="240"/>
      <c r="B26" s="127" t="s">
        <v>87</v>
      </c>
      <c r="C26" s="128">
        <f>'[1] розрахунок'!W40</f>
        <v>38.176407483030765</v>
      </c>
      <c r="D26" s="131">
        <f>'[1] розрахунок'!W41</f>
        <v>9118.2784040512179</v>
      </c>
      <c r="E26" s="132">
        <f>'[1] розрахунок'!W42</f>
        <v>10.604557634175212</v>
      </c>
    </row>
    <row r="27" spans="1:5" ht="15.75" x14ac:dyDescent="0.2">
      <c r="A27" s="240"/>
      <c r="B27" s="127" t="s">
        <v>86</v>
      </c>
      <c r="C27" s="128">
        <f>'[1] розрахунок'!X40</f>
        <v>38.177741852288285</v>
      </c>
      <c r="D27" s="131">
        <f>'[1] розрахунок'!X41</f>
        <v>9118.5971126774621</v>
      </c>
      <c r="E27" s="132">
        <f>'[1] розрахунок'!X42</f>
        <v>10.604928292302301</v>
      </c>
    </row>
    <row r="28" spans="1:5" ht="15.75" x14ac:dyDescent="0.2">
      <c r="A28" s="240"/>
      <c r="B28" s="127" t="s">
        <v>85</v>
      </c>
      <c r="C28" s="128">
        <f>'[1] розрахунок'!Y40</f>
        <v>38.177741852288285</v>
      </c>
      <c r="D28" s="131">
        <f>'[1] розрахунок'!Y41</f>
        <v>9118.5971126774621</v>
      </c>
      <c r="E28" s="132">
        <f>'[1] розрахунок'!Y42</f>
        <v>10.604928292302301</v>
      </c>
    </row>
    <row r="29" spans="1:5" ht="15.75" x14ac:dyDescent="0.2">
      <c r="A29" s="240"/>
      <c r="B29" s="127" t="s">
        <v>84</v>
      </c>
      <c r="C29" s="128">
        <f>'[1] розрахунок'!Z40</f>
        <v>38.177346630147397</v>
      </c>
      <c r="D29" s="131">
        <f>'[1] розрахунок'!Z41</f>
        <v>9118.5027154895215</v>
      </c>
      <c r="E29" s="132">
        <f>'[1] розрахунок'!Z42</f>
        <v>10.604818508374278</v>
      </c>
    </row>
    <row r="30" spans="1:5" ht="35.25" customHeight="1" x14ac:dyDescent="0.2">
      <c r="A30" s="240"/>
      <c r="B30" s="127" t="s">
        <v>83</v>
      </c>
      <c r="C30" s="128">
        <f>'[1] розрахунок'!AA40</f>
        <v>38.17669400161332</v>
      </c>
      <c r="D30" s="131">
        <f>'[1] розрахунок'!AB41</f>
        <v>9121.414950203738</v>
      </c>
      <c r="E30" s="132">
        <f>'[1] розрахунок'!AA42</f>
        <v>10.604637222670366</v>
      </c>
    </row>
    <row r="31" spans="1:5" ht="35.25" customHeight="1" x14ac:dyDescent="0.2">
      <c r="A31" s="240"/>
      <c r="B31" s="127" t="s">
        <v>82</v>
      </c>
      <c r="C31" s="128">
        <f>'[1] розрахунок'!AB40</f>
        <v>38.189539574276708</v>
      </c>
      <c r="D31" s="131">
        <f>'[1] розрахунок'!AB41</f>
        <v>9121.414950203738</v>
      </c>
      <c r="E31" s="132">
        <f>'[1] розрахунок'!AB42</f>
        <v>10.608205437299086</v>
      </c>
    </row>
    <row r="32" spans="1:5" ht="35.25" customHeight="1" x14ac:dyDescent="0.2">
      <c r="A32" s="240"/>
      <c r="B32" s="127" t="s">
        <v>81</v>
      </c>
      <c r="C32" s="128">
        <f>'[1] розрахунок'!AC40</f>
        <v>38.202858317274554</v>
      </c>
      <c r="D32" s="131">
        <f>'[1] розрахунок'!AC41</f>
        <v>9124.5960773619263</v>
      </c>
      <c r="E32" s="132">
        <f>'[1] розрахунок'!AC42</f>
        <v>10.61190508813182</v>
      </c>
    </row>
    <row r="33" spans="1:5" ht="35.25" customHeight="1" x14ac:dyDescent="0.2">
      <c r="A33" s="240"/>
      <c r="B33" s="127" t="s">
        <v>80</v>
      </c>
      <c r="C33" s="128">
        <f>'[1] розрахунок'!AD40</f>
        <v>38.210475851230328</v>
      </c>
      <c r="D33" s="131">
        <f>'[1] розрахунок'!AD41</f>
        <v>9126.4154941153738</v>
      </c>
      <c r="E33" s="132">
        <f>'[1] розрахунок'!AD42</f>
        <v>10.614021069786203</v>
      </c>
    </row>
    <row r="34" spans="1:5" ht="35.25" customHeight="1" x14ac:dyDescent="0.2">
      <c r="A34" s="240"/>
      <c r="B34" s="127" t="s">
        <v>79</v>
      </c>
      <c r="C34" s="128">
        <f>'[1] розрахунок'!AE40</f>
        <v>38.191408504886532</v>
      </c>
      <c r="D34" s="131">
        <f>'[1] розрахунок'!AE41</f>
        <v>9121.8613366172776</v>
      </c>
      <c r="E34" s="132">
        <f>'[1] розрахунок'!AE42</f>
        <v>10.608724584690703</v>
      </c>
    </row>
    <row r="35" spans="1:5" ht="42.75" customHeight="1" thickBot="1" x14ac:dyDescent="0.25">
      <c r="A35" s="240"/>
      <c r="B35" s="127" t="s">
        <v>78</v>
      </c>
      <c r="C35" s="128">
        <f>'[1] розрахунок'!AH40</f>
        <v>38.216237048163293</v>
      </c>
      <c r="D35" s="131">
        <f>'[1] розрахунок'!AH41</f>
        <v>9127.7915323819052</v>
      </c>
      <c r="E35" s="132">
        <f>'[1] розрахунок'!AH42</f>
        <v>10.615621402267582</v>
      </c>
    </row>
    <row r="36" spans="1:5" ht="15.75" x14ac:dyDescent="0.2">
      <c r="A36" s="241" t="s">
        <v>77</v>
      </c>
      <c r="B36" s="133" t="s">
        <v>76</v>
      </c>
      <c r="C36" s="124">
        <f>'[1] розрахунок'!AI40</f>
        <v>38.17678756799824</v>
      </c>
      <c r="D36" s="134">
        <f>'[1] розрахунок'!AH41</f>
        <v>9127.7915323819052</v>
      </c>
      <c r="E36" s="135">
        <f>'[1] розрахунок'!AH42</f>
        <v>10.615621402267582</v>
      </c>
    </row>
    <row r="37" spans="1:5" ht="15.75" x14ac:dyDescent="0.2">
      <c r="A37" s="240"/>
      <c r="B37" s="136" t="s">
        <v>75</v>
      </c>
      <c r="C37" s="128">
        <f>'[1] розрахунок'!AJ40</f>
        <v>38.176381200367921</v>
      </c>
      <c r="D37" s="137">
        <f>'[1] розрахунок'!AJ41</f>
        <v>9118.2721265449563</v>
      </c>
      <c r="E37" s="138">
        <f>'[1] розрахунок'!AJ42</f>
        <v>10.604550333435533</v>
      </c>
    </row>
    <row r="38" spans="1:5" ht="15.75" x14ac:dyDescent="0.2">
      <c r="A38" s="240"/>
      <c r="B38" s="136" t="s">
        <v>74</v>
      </c>
      <c r="C38" s="128">
        <f>'[1] розрахунок'!AK40</f>
        <v>38.177953126417272</v>
      </c>
      <c r="D38" s="137">
        <f>'[1] розрахунок'!AK41</f>
        <v>9118.647574636947</v>
      </c>
      <c r="E38" s="138">
        <f>'[1] розрахунок'!AK42</f>
        <v>10.604986979560353</v>
      </c>
    </row>
    <row r="39" spans="1:5" ht="15.75" x14ac:dyDescent="0.2">
      <c r="A39" s="240"/>
      <c r="B39" s="136" t="s">
        <v>73</v>
      </c>
      <c r="C39" s="128">
        <f>'[1] розрахунок'!AL40</f>
        <v>38.17452026694135</v>
      </c>
      <c r="D39" s="137">
        <f>'[1] розрахунок'!AL41</f>
        <v>9117.8276502258468</v>
      </c>
      <c r="E39" s="138">
        <f>'[1] розрахунок'!AL42</f>
        <v>10.604033407483708</v>
      </c>
    </row>
    <row r="40" spans="1:5" ht="15.75" x14ac:dyDescent="0.2">
      <c r="A40" s="240"/>
      <c r="B40" s="136" t="s">
        <v>72</v>
      </c>
      <c r="C40" s="128">
        <f>'[1] розрахунок'!AM40</f>
        <v>38.175919497389373</v>
      </c>
      <c r="D40" s="137">
        <f>'[1] розрахунок'!AM41</f>
        <v>9118.1618506815121</v>
      </c>
      <c r="E40" s="138">
        <f>'[1] розрахунок'!AM42</f>
        <v>10.604422082608158</v>
      </c>
    </row>
    <row r="41" spans="1:5" ht="25.5" customHeight="1" x14ac:dyDescent="0.2">
      <c r="A41" s="240"/>
      <c r="B41" s="136" t="s">
        <v>71</v>
      </c>
      <c r="C41" s="128">
        <f>'[1] розрахунок'!AN40</f>
        <v>38.179691088919526</v>
      </c>
      <c r="D41" s="137">
        <f>'[1] розрахунок'!AN41</f>
        <v>9119.0626798549638</v>
      </c>
      <c r="E41" s="138">
        <f>'[1] розрахунок'!AN42</f>
        <v>10.60546974692209</v>
      </c>
    </row>
    <row r="42" spans="1:5" ht="19.5" customHeight="1" x14ac:dyDescent="0.2">
      <c r="A42" s="240"/>
      <c r="B42" s="136" t="s">
        <v>70</v>
      </c>
      <c r="C42" s="128">
        <f>'[1] розрахунок'!AO40</f>
        <v>38.176024766293757</v>
      </c>
      <c r="D42" s="137">
        <f>'[1] розрахунок'!AO41</f>
        <v>9118.1869937277224</v>
      </c>
      <c r="E42" s="138">
        <f>'[1] розрахунок'!AO42</f>
        <v>10.604451323970489</v>
      </c>
    </row>
    <row r="43" spans="1:5" ht="15.75" x14ac:dyDescent="0.2">
      <c r="A43" s="240"/>
      <c r="B43" s="136" t="s">
        <v>69</v>
      </c>
      <c r="C43" s="128">
        <f>'[1] розрахунок'!AP40</f>
        <v>38.175646438625975</v>
      </c>
      <c r="D43" s="137">
        <f>'[1] розрахунок'!AP41</f>
        <v>9118.0966317154162</v>
      </c>
      <c r="E43" s="138">
        <f>'[1] розрахунок'!AP42</f>
        <v>10.604346232951659</v>
      </c>
    </row>
    <row r="44" spans="1:5" ht="15.75" x14ac:dyDescent="0.2">
      <c r="A44" s="240"/>
      <c r="B44" s="136" t="s">
        <v>68</v>
      </c>
      <c r="C44" s="128">
        <f>'[1] розрахунок'!AQ40</f>
        <v>38.168572688791116</v>
      </c>
      <c r="D44" s="137">
        <f>'[1] розрахунок'!AQ41</f>
        <v>9116.4070955697334</v>
      </c>
      <c r="E44" s="138">
        <f>'[1] розрахунок'!AQ42</f>
        <v>10.602381302441977</v>
      </c>
    </row>
    <row r="45" spans="1:5" ht="15.75" x14ac:dyDescent="0.2">
      <c r="A45" s="240"/>
      <c r="B45" s="136" t="s">
        <v>67</v>
      </c>
      <c r="C45" s="128">
        <f>'[1] розрахунок'!AR40</f>
        <v>38.17653945129171</v>
      </c>
      <c r="D45" s="137">
        <f>'[1] розрахунок'!AR41</f>
        <v>9118.3099241292748</v>
      </c>
      <c r="E45" s="138">
        <f>'[1] розрахунок'!AR42</f>
        <v>10.604594292025475</v>
      </c>
    </row>
    <row r="46" spans="1:5" ht="15.75" x14ac:dyDescent="0.2">
      <c r="A46" s="240"/>
      <c r="B46" s="136" t="s">
        <v>66</v>
      </c>
      <c r="C46" s="128">
        <f>'[1] розрахунок'!AS40</f>
        <v>38.16998214407451</v>
      </c>
      <c r="D46" s="137">
        <f>'[1] розрахунок'!AS41</f>
        <v>9116.7437381854052</v>
      </c>
      <c r="E46" s="138">
        <f>'[1] розрахунок'!AS42</f>
        <v>10.602772817798474</v>
      </c>
    </row>
    <row r="47" spans="1:5" ht="15.75" x14ac:dyDescent="0.2">
      <c r="A47" s="240"/>
      <c r="B47" s="136" t="s">
        <v>65</v>
      </c>
      <c r="C47" s="128">
        <f>'[1] розрахунок'!AT40</f>
        <v>38.176813876161276</v>
      </c>
      <c r="D47" s="137">
        <f>'[1] розрахунок'!AT41</f>
        <v>9118.3754693842293</v>
      </c>
      <c r="E47" s="138">
        <f>'[1] розрахунок'!AT42</f>
        <v>10.60467052115591</v>
      </c>
    </row>
    <row r="48" spans="1:5" ht="15.75" x14ac:dyDescent="0.2">
      <c r="A48" s="240"/>
      <c r="B48" s="136" t="s">
        <v>64</v>
      </c>
      <c r="C48" s="128">
        <f>'[1] розрахунок'!AU40</f>
        <v>38.177705690935277</v>
      </c>
      <c r="D48" s="137">
        <f>'[1] розрахунок'!AU41</f>
        <v>9118.588475686558</v>
      </c>
      <c r="E48" s="138">
        <f>'[1] розрахунок'!AU42</f>
        <v>10.60491824748202</v>
      </c>
    </row>
    <row r="49" spans="1:9" ht="25.5" customHeight="1" x14ac:dyDescent="0.2">
      <c r="A49" s="240"/>
      <c r="B49" s="136" t="s">
        <v>63</v>
      </c>
      <c r="C49" s="128">
        <f>'[1] розрахунок'!AV40</f>
        <v>38.176407568005878</v>
      </c>
      <c r="D49" s="137">
        <f>'[1] розрахунок'!AV41</f>
        <v>9118.278424347176</v>
      </c>
      <c r="E49" s="138">
        <f>'[1] розрахунок'!AU42</f>
        <v>10.60491824748202</v>
      </c>
    </row>
    <row r="50" spans="1:9" ht="19.5" customHeight="1" x14ac:dyDescent="0.2">
      <c r="A50" s="240"/>
      <c r="B50" s="136" t="s">
        <v>62</v>
      </c>
      <c r="C50" s="139">
        <f>'[1] розрахунок'!AW40</f>
        <v>38.177110739359769</v>
      </c>
      <c r="D50" s="137">
        <f>'[1] розрахунок'!AW41</f>
        <v>9118.4463739420498</v>
      </c>
      <c r="E50" s="138">
        <f>'[1] розрахунок'!AW42</f>
        <v>10.604752983155491</v>
      </c>
    </row>
    <row r="51" spans="1:9" ht="31.5" customHeight="1" thickBot="1" x14ac:dyDescent="0.25">
      <c r="A51" s="240"/>
      <c r="B51" s="140" t="s">
        <v>61</v>
      </c>
      <c r="C51" s="141">
        <f>'[1] розрахунок'!AX40</f>
        <v>38.171014772998412</v>
      </c>
      <c r="D51" s="137">
        <f>'[1] розрахунок'!AX41</f>
        <v>9116.9903773701008</v>
      </c>
      <c r="E51" s="138">
        <f>'[1] розрахунок'!AX42</f>
        <v>10.603059659166226</v>
      </c>
    </row>
    <row r="52" spans="1:9" ht="20.25" hidden="1" customHeight="1" thickBot="1" x14ac:dyDescent="0.25">
      <c r="A52" s="240"/>
      <c r="B52" s="142"/>
      <c r="C52" s="143"/>
      <c r="D52" s="144"/>
      <c r="E52" s="143"/>
    </row>
    <row r="53" spans="1:9" ht="5.25" hidden="1" customHeight="1" thickBot="1" x14ac:dyDescent="0.25">
      <c r="A53" s="240"/>
    </row>
    <row r="54" spans="1:9" ht="15" hidden="1" thickBot="1" x14ac:dyDescent="0.25">
      <c r="A54" s="240"/>
    </row>
    <row r="55" spans="1:9" ht="15" hidden="1" thickBot="1" x14ac:dyDescent="0.25">
      <c r="A55" s="240"/>
    </row>
    <row r="56" spans="1:9" ht="15.75" hidden="1" thickBot="1" x14ac:dyDescent="0.25">
      <c r="A56" s="240"/>
      <c r="B56" s="145"/>
      <c r="C56" s="145"/>
      <c r="D56" s="145"/>
      <c r="E56" s="145"/>
    </row>
    <row r="57" spans="1:9" ht="27" hidden="1" customHeight="1" thickBot="1" x14ac:dyDescent="0.3">
      <c r="A57" s="146"/>
      <c r="B57" s="147" t="s">
        <v>2</v>
      </c>
      <c r="C57" s="148"/>
      <c r="D57" s="149" t="s">
        <v>1</v>
      </c>
      <c r="E57" s="149" t="s">
        <v>0</v>
      </c>
    </row>
    <row r="58" spans="1:9" ht="60.75" thickBot="1" x14ac:dyDescent="0.25">
      <c r="A58" s="150" t="s">
        <v>60</v>
      </c>
      <c r="B58" s="151"/>
      <c r="C58" s="152">
        <f>'[1] розрахунок'!AY40</f>
        <v>38.142096977956925</v>
      </c>
      <c r="D58" s="153">
        <f>'[1] розрахунок'!AY41</f>
        <v>9110.0834805874019</v>
      </c>
      <c r="E58" s="152">
        <f>'[1] розрахунок'!AY42</f>
        <v>10.595026938321368</v>
      </c>
    </row>
    <row r="59" spans="1:9" ht="15" x14ac:dyDescent="0.25">
      <c r="B59" s="147" t="s">
        <v>51</v>
      </c>
      <c r="C59" s="148"/>
      <c r="D59" s="149" t="s">
        <v>51</v>
      </c>
      <c r="E59" s="149" t="s">
        <v>51</v>
      </c>
    </row>
    <row r="60" spans="1:9" ht="15" x14ac:dyDescent="0.2">
      <c r="B60" s="154"/>
      <c r="C60" s="154"/>
      <c r="D60" s="154"/>
      <c r="E60" s="154"/>
    </row>
    <row r="61" spans="1:9" ht="15" x14ac:dyDescent="0.25">
      <c r="A61" s="155" t="s">
        <v>59</v>
      </c>
      <c r="B61" s="156"/>
      <c r="C61" s="157"/>
      <c r="D61" s="158"/>
      <c r="E61" s="158"/>
      <c r="F61" s="155"/>
      <c r="G61" s="155"/>
      <c r="H61" s="155"/>
      <c r="I61" s="159">
        <v>42828</v>
      </c>
    </row>
    <row r="62" spans="1:9" ht="15" x14ac:dyDescent="0.2">
      <c r="A62" s="145" t="s">
        <v>58</v>
      </c>
      <c r="E62" s="119" t="s">
        <v>2</v>
      </c>
      <c r="G62" s="119" t="s">
        <v>1</v>
      </c>
      <c r="H62" s="119" t="s">
        <v>57</v>
      </c>
    </row>
    <row r="63" spans="1:9" ht="25.5" customHeight="1" x14ac:dyDescent="0.25">
      <c r="A63" s="149" t="s">
        <v>53</v>
      </c>
      <c r="B63" s="227" t="s">
        <v>56</v>
      </c>
      <c r="C63" s="228"/>
      <c r="D63" s="155"/>
      <c r="E63" s="155"/>
      <c r="F63" s="155"/>
      <c r="G63" s="155"/>
      <c r="H63" s="155"/>
      <c r="I63" s="159">
        <v>42828</v>
      </c>
    </row>
    <row r="64" spans="1:9" ht="15" x14ac:dyDescent="0.2">
      <c r="A64" s="160" t="s">
        <v>55</v>
      </c>
      <c r="E64" s="119" t="s">
        <v>2</v>
      </c>
      <c r="G64" s="119" t="s">
        <v>1</v>
      </c>
      <c r="H64" s="119" t="s">
        <v>49</v>
      </c>
    </row>
    <row r="65" spans="1:26" s="161" customFormat="1" ht="15" x14ac:dyDescent="0.2">
      <c r="A65" s="149" t="s">
        <v>54</v>
      </c>
      <c r="B65" s="119"/>
      <c r="C65" s="119"/>
      <c r="D65" s="119"/>
      <c r="E65" s="119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</row>
    <row r="66" spans="1:26" ht="28.5" customHeight="1" x14ac:dyDescent="0.25">
      <c r="A66" s="162" t="s">
        <v>53</v>
      </c>
      <c r="B66" s="229" t="s">
        <v>52</v>
      </c>
      <c r="C66" s="230"/>
      <c r="D66" s="230"/>
      <c r="E66" s="230"/>
      <c r="F66" s="230"/>
      <c r="G66" s="230"/>
      <c r="H66" s="230"/>
      <c r="I66" s="230"/>
      <c r="J66" s="148"/>
      <c r="K66" s="148"/>
      <c r="L66" s="148"/>
      <c r="M66" s="148"/>
      <c r="N66" s="149" t="s">
        <v>2</v>
      </c>
      <c r="O66" s="148"/>
      <c r="P66" s="148"/>
      <c r="Q66" s="149" t="s">
        <v>1</v>
      </c>
      <c r="R66" s="148"/>
      <c r="S66" s="148"/>
      <c r="T66" s="148"/>
      <c r="U66" s="149" t="s">
        <v>0</v>
      </c>
      <c r="V66" s="148"/>
      <c r="W66" s="148"/>
      <c r="X66" s="148"/>
      <c r="Y66" s="148"/>
      <c r="Z66" s="148"/>
    </row>
    <row r="67" spans="1:26" x14ac:dyDescent="0.2">
      <c r="A67" s="163" t="s">
        <v>51</v>
      </c>
      <c r="E67" s="119" t="s">
        <v>2</v>
      </c>
      <c r="G67" s="119" t="s">
        <v>1</v>
      </c>
      <c r="H67" s="119" t="s">
        <v>49</v>
      </c>
    </row>
    <row r="69" spans="1:26" ht="29.25" customHeight="1" x14ac:dyDescent="0.25">
      <c r="A69" s="231" t="s">
        <v>50</v>
      </c>
      <c r="B69" s="232"/>
      <c r="C69" s="228"/>
      <c r="D69" s="228"/>
      <c r="E69" s="228"/>
      <c r="F69" s="228"/>
      <c r="G69" s="228"/>
      <c r="H69" s="228"/>
      <c r="I69" s="228"/>
    </row>
    <row r="70" spans="1:26" x14ac:dyDescent="0.2">
      <c r="E70" s="119" t="s">
        <v>2</v>
      </c>
      <c r="G70" s="119" t="s">
        <v>1</v>
      </c>
      <c r="H70" s="119" t="s">
        <v>49</v>
      </c>
    </row>
  </sheetData>
  <mergeCells count="9">
    <mergeCell ref="B63:C63"/>
    <mergeCell ref="B66:I66"/>
    <mergeCell ref="A69:I69"/>
    <mergeCell ref="A1:B1"/>
    <mergeCell ref="A4:A5"/>
    <mergeCell ref="B4:B5"/>
    <mergeCell ref="C4:E4"/>
    <mergeCell ref="A6:A35"/>
    <mergeCell ref="A36:A56"/>
  </mergeCells>
  <printOptions horizontalCentered="1" verticalCentered="1"/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2017-04-03T12:30:58Z</dcterms:modified>
</cp:coreProperties>
</file>