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25" yWindow="-195" windowWidth="8250" windowHeight="11400"/>
  </bookViews>
  <sheets>
    <sheet name="паспорт" sheetId="3" r:id="rId1"/>
    <sheet name="додаток" sheetId="6" r:id="rId2"/>
  </sheets>
  <definedNames>
    <definedName name="_xlnm.Print_Area" localSheetId="0">паспорт!$A$1:$AB$50</definedName>
  </definedNames>
  <calcPr calcId="145621"/>
</workbook>
</file>

<file path=xl/calcChain.xml><?xml version="1.0" encoding="utf-8"?>
<calcChain xmlns="http://schemas.openxmlformats.org/spreadsheetml/2006/main">
  <c r="AC41" i="3" l="1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W41" i="3"/>
  <c r="W40" i="3"/>
  <c r="W39" i="3"/>
  <c r="U41" i="3"/>
  <c r="U40" i="3"/>
  <c r="U39" i="3"/>
  <c r="T41" i="3"/>
  <c r="T40" i="3"/>
  <c r="T39" i="3"/>
  <c r="R41" i="3"/>
  <c r="R40" i="3"/>
  <c r="R39" i="3"/>
  <c r="Q41" i="3"/>
  <c r="Q40" i="3"/>
  <c r="Q39" i="3"/>
  <c r="O41" i="3"/>
  <c r="O40" i="3"/>
  <c r="O39" i="3"/>
  <c r="AD38" i="3" l="1"/>
  <c r="AD37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6" i="3"/>
  <c r="AD15" i="3"/>
  <c r="AD12" i="3"/>
  <c r="AD14" i="3"/>
  <c r="AD36" i="3"/>
  <c r="AD17" i="3"/>
  <c r="AD13" i="3" l="1"/>
  <c r="U38" i="3" l="1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R11" i="3"/>
  <c r="O11" i="3"/>
  <c r="O12" i="3"/>
  <c r="O13" i="3"/>
  <c r="O14" i="3"/>
  <c r="O15" i="3"/>
  <c r="Q11" i="3" l="1"/>
  <c r="T11" i="3"/>
  <c r="Q12" i="3"/>
  <c r="R12" i="3"/>
  <c r="T12" i="3"/>
  <c r="Q13" i="3"/>
  <c r="R13" i="3"/>
  <c r="T13" i="3"/>
  <c r="Q14" i="3"/>
  <c r="R14" i="3"/>
  <c r="T14" i="3"/>
  <c r="Q15" i="3"/>
  <c r="R15" i="3"/>
  <c r="T15" i="3"/>
  <c r="O16" i="3"/>
  <c r="Q16" i="3"/>
  <c r="R16" i="3"/>
  <c r="T16" i="3"/>
  <c r="O17" i="3"/>
  <c r="Q17" i="3"/>
  <c r="R17" i="3"/>
  <c r="T17" i="3"/>
  <c r="O18" i="3"/>
  <c r="Q18" i="3"/>
  <c r="R18" i="3"/>
  <c r="T18" i="3"/>
  <c r="O19" i="3"/>
  <c r="Q19" i="3"/>
  <c r="R19" i="3"/>
  <c r="T19" i="3"/>
  <c r="O20" i="3"/>
  <c r="Q20" i="3"/>
  <c r="R20" i="3"/>
  <c r="T20" i="3"/>
  <c r="O21" i="3"/>
  <c r="Q21" i="3"/>
  <c r="R21" i="3"/>
  <c r="T21" i="3"/>
  <c r="O22" i="3"/>
  <c r="Q22" i="3"/>
  <c r="R22" i="3"/>
  <c r="T22" i="3"/>
  <c r="O23" i="3"/>
  <c r="Q23" i="3"/>
  <c r="R23" i="3"/>
  <c r="T23" i="3"/>
  <c r="O24" i="3"/>
  <c r="Q24" i="3"/>
  <c r="R24" i="3"/>
  <c r="T24" i="3"/>
  <c r="O25" i="3"/>
  <c r="Q25" i="3"/>
  <c r="R25" i="3"/>
  <c r="T25" i="3"/>
  <c r="O26" i="3"/>
  <c r="Q26" i="3"/>
  <c r="R26" i="3"/>
  <c r="T26" i="3"/>
  <c r="O27" i="3"/>
  <c r="Q27" i="3"/>
  <c r="R27" i="3"/>
  <c r="T27" i="3"/>
  <c r="O28" i="3"/>
  <c r="Q28" i="3"/>
  <c r="R28" i="3"/>
  <c r="T28" i="3"/>
  <c r="O29" i="3"/>
  <c r="Q29" i="3"/>
  <c r="R29" i="3"/>
  <c r="T29" i="3"/>
  <c r="O30" i="3"/>
  <c r="Q30" i="3"/>
  <c r="R30" i="3"/>
  <c r="T30" i="3"/>
  <c r="O31" i="3"/>
  <c r="Q31" i="3"/>
  <c r="R31" i="3"/>
  <c r="T31" i="3"/>
  <c r="O32" i="3"/>
  <c r="Q32" i="3"/>
  <c r="R32" i="3"/>
  <c r="T32" i="3"/>
  <c r="O33" i="3"/>
  <c r="Q33" i="3"/>
  <c r="R33" i="3"/>
  <c r="T33" i="3"/>
  <c r="O34" i="3"/>
  <c r="Q34" i="3"/>
  <c r="R34" i="3"/>
  <c r="T34" i="3"/>
  <c r="O35" i="3"/>
  <c r="Q35" i="3"/>
  <c r="R35" i="3"/>
  <c r="T35" i="3"/>
  <c r="O36" i="3"/>
  <c r="Q36" i="3"/>
  <c r="R36" i="3"/>
  <c r="T36" i="3"/>
  <c r="O37" i="3"/>
  <c r="Q37" i="3"/>
  <c r="R37" i="3"/>
  <c r="T37" i="3"/>
  <c r="O38" i="3"/>
  <c r="Q38" i="3"/>
  <c r="R38" i="3"/>
  <c r="T38" i="3"/>
  <c r="W38" i="3" l="1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AD11" i="3"/>
  <c r="W11" i="3"/>
</calcChain>
</file>

<file path=xl/sharedStrings.xml><?xml version="1.0" encoding="utf-8"?>
<sst xmlns="http://schemas.openxmlformats.org/spreadsheetml/2006/main" count="109" uniqueCount="94">
  <si>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</si>
  <si>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</si>
  <si>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</si>
  <si>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</si>
  <si>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</si>
  <si>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</si>
  <si>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</si>
  <si>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</si>
  <si>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</si>
  <si>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</si>
  <si>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</si>
  <si>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</si>
  <si>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</si>
  <si>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</si>
  <si>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</si>
  <si>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</si>
  <si>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</si>
  <si>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</si>
  <si>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</si>
  <si>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</si>
  <si>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</si>
  <si>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</si>
  <si>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</si>
  <si>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</si>
  <si>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</si>
  <si>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</si>
  <si>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</si>
  <si>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</si>
  <si>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</si>
  <si>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</si>
  <si>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</si>
  <si>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</si>
  <si>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</si>
  <si>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</si>
  <si>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</si>
  <si>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</si>
  <si>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t>Метрологічна служба, яка вимірює обсяги газу</t>
  </si>
  <si>
    <r>
      <t xml:space="preserve">Свідоцтво </t>
    </r>
    <r>
      <rPr>
        <b/>
        <sz val="8"/>
        <rFont val="Arial"/>
        <family val="2"/>
        <charset val="204"/>
      </rPr>
      <t>№ РО-014/2014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17.01.2017 р.</t>
    </r>
  </si>
  <si>
    <t>Філія "УМГ  ПРИКАРПАТТРАНСГАЗ"</t>
  </si>
  <si>
    <t xml:space="preserve">ГВС Гребеники п/м Одеське ЛВУМГ  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</si>
  <si>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</si>
  <si>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</si>
  <si>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</si>
  <si>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</si>
  <si>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</si>
  <si>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</si>
  <si>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</si>
  <si>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</si>
  <si>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</si>
  <si>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Одеська область</t>
  </si>
  <si>
    <t>ГРС Ананьїв</t>
  </si>
  <si>
    <t>ГРС Болград</t>
  </si>
  <si>
    <t>ГРС Виноградівка</t>
  </si>
  <si>
    <t>ГРС Вікторівка</t>
  </si>
  <si>
    <t>ГРС Балта</t>
  </si>
  <si>
    <t>ГРС Котовськ</t>
  </si>
  <si>
    <t>ГРС Липецьке</t>
  </si>
  <si>
    <t>ГРС Владичени</t>
  </si>
  <si>
    <t>ГРС  Гіржево</t>
  </si>
  <si>
    <t>ГРС  Вознесенка-Друга</t>
  </si>
  <si>
    <t>ГРС Городнє</t>
  </si>
  <si>
    <t>ГРС Жовтневе</t>
  </si>
  <si>
    <t>ГРС Каланчак</t>
  </si>
  <si>
    <t>ГРС Ізмаїл</t>
  </si>
  <si>
    <t>м. Ізмаїл</t>
  </si>
  <si>
    <t>ГРС Миколаївка</t>
  </si>
  <si>
    <t>ГРС Новосільске</t>
  </si>
  <si>
    <t>ГРС Перехрестово</t>
  </si>
  <si>
    <t>ГРС Рені</t>
  </si>
  <si>
    <t>ГРС        Слов'яно-Сербка</t>
  </si>
  <si>
    <t>ГРС Тарутине</t>
  </si>
  <si>
    <t>ГРС Фрунзівка</t>
  </si>
  <si>
    <t>ГРС Цебрикове</t>
  </si>
  <si>
    <t>ГРС Червоноармійське</t>
  </si>
  <si>
    <t>Маршрут № 500</t>
  </si>
  <si>
    <t>за період з</t>
  </si>
  <si>
    <t xml:space="preserve"> по</t>
  </si>
  <si>
    <t>Середньозважене значення вищої теплоти згоряння по маршруту № 500</t>
  </si>
  <si>
    <t>Додаток до Паспорту фізико-хімічних показників природного газу №500</t>
  </si>
  <si>
    <t>ПАСПОРТ ФІЗИКО-ХІМІЧНИХ ПОКАЗНИКІВ ПРИРОДНОГО ГАЗУ  № 500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</si>
  <si>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</si>
  <si>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</si>
  <si>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</si>
  <si>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 xml:space="preserve"> по   газопроводу   АТІ   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</si>
  <si>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Одеським ЛВУМГ</t>
    </r>
    <r>
      <rPr>
        <b/>
        <sz val="11"/>
        <color theme="1"/>
        <rFont val="Times New Roman"/>
        <family val="1"/>
        <charset val="204"/>
      </rPr>
      <t xml:space="preserve"> та прийнятого </t>
    </r>
    <r>
      <rPr>
        <b/>
        <u/>
        <sz val="11"/>
        <color theme="1"/>
        <rFont val="Times New Roman"/>
        <family val="1"/>
        <charset val="204"/>
      </rPr>
      <t>ПАТ "Одесагаз"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</si>
  <si>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Рівень одоризації відповідає чинним нормативним документам</t>
  </si>
  <si>
    <t xml:space="preserve">Начальник управління Одеського ЛВУМГ                         Девдера Б.П.                                                                      31.03.2017 р.                                          </t>
  </si>
  <si>
    <t xml:space="preserve">Хімік ВХАЛ ГВС Гребеники                                                  Царалунга Л.Л.                                                                 31.03.2017 р.                                                                                                     </t>
  </si>
  <si>
    <t xml:space="preserve">Начальник служби ГВ та М                                                    Щабельський О.А.                                                            31.03.2017 р.  </t>
  </si>
  <si>
    <r>
      <rPr>
        <b/>
        <sz val="11"/>
        <color theme="1"/>
        <rFont val="Calibri"/>
        <family val="2"/>
        <charset val="204"/>
      </rPr>
      <t>˂</t>
    </r>
    <r>
      <rPr>
        <b/>
        <sz val="11"/>
        <color theme="1"/>
        <rFont val="Times New Roman"/>
        <family val="1"/>
        <charset val="204"/>
      </rPr>
      <t>0,0002</t>
    </r>
  </si>
  <si>
    <r>
      <rPr>
        <b/>
        <sz val="11"/>
        <color theme="1"/>
        <rFont val="Calibri"/>
        <family val="2"/>
        <charset val="204"/>
      </rPr>
      <t>˂</t>
    </r>
    <r>
      <rPr>
        <b/>
        <sz val="11"/>
        <color theme="1"/>
        <rFont val="Times New Roman"/>
        <family val="1"/>
        <charset val="204"/>
      </rPr>
      <t>0,0001</t>
    </r>
  </si>
  <si>
    <t xml:space="preserve">Хімік ВХАЛ ГВС Гребеники                                                                                                                      Царалунга Л.Л.                                              31.03.2017 р.                                                             </t>
  </si>
  <si>
    <t xml:space="preserve">Начальник служби ГВ та М                                                                                                                    Щабельський О.А.                                            31.03.2017 р. </t>
  </si>
  <si>
    <t xml:space="preserve">Начальник управління Одеського ЛВУМГ                                                        _______________        Девдера Б.П.                                                     31.03.2017 р.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</si>
</sst>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8" formatCode="dd/mm/yyyy\ \р/"/>
    <numFmt numFmtId="169" formatCode="0.00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3" fillId="0" borderId="0" xfId="0" applyFont="1"/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/>
    <xf numFmtId="4" fontId="14" fillId="4" borderId="37" xfId="0" applyNumberFormat="1" applyFont="1" applyFill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4" fontId="14" fillId="0" borderId="37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4" fontId="14" fillId="0" borderId="38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left" vertical="center"/>
    </xf>
    <xf numFmtId="3" fontId="14" fillId="0" borderId="39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4" fontId="14" fillId="3" borderId="37" xfId="0" applyNumberFormat="1" applyFont="1" applyFill="1" applyBorder="1" applyAlignment="1">
      <alignment horizontal="center" vertical="center"/>
    </xf>
    <xf numFmtId="3" fontId="14" fillId="3" borderId="37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0" fontId="16" fillId="0" borderId="35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Border="1"/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17" fillId="2" borderId="35" xfId="0" applyFont="1" applyFill="1" applyBorder="1" applyAlignment="1" applyProtection="1">
      <alignment vertical="center"/>
      <protection locked="0"/>
    </xf>
    <xf numFmtId="0" fontId="15" fillId="2" borderId="35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19" fillId="0" borderId="0" xfId="0" applyFont="1" applyAlignment="1">
      <alignment horizontal="center"/>
    </xf>
    <xf numFmtId="2" fontId="3" fillId="0" borderId="0" xfId="0" applyNumberFormat="1" applyFont="1" applyProtection="1"/>
    <xf numFmtId="0" fontId="3" fillId="0" borderId="3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164" fontId="0" fillId="0" borderId="0" xfId="0" applyNumberFormat="1" applyProtection="1"/>
    <xf numFmtId="4" fontId="13" fillId="0" borderId="0" xfId="0" applyNumberFormat="1" applyFont="1"/>
    <xf numFmtId="0" fontId="18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6" fontId="22" fillId="0" borderId="17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66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/>
    <xf numFmtId="165" fontId="4" fillId="0" borderId="18" xfId="0" applyNumberFormat="1" applyFont="1" applyBorder="1" applyAlignment="1" applyProtection="1">
      <alignment horizontal="center" vertical="center" wrapText="1"/>
      <protection locked="0"/>
    </xf>
    <xf numFmtId="169" fontId="4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Protection="1">
      <protection locked="0"/>
    </xf>
    <xf numFmtId="3" fontId="4" fillId="0" borderId="17" xfId="0" applyNumberFormat="1" applyFont="1" applyBorder="1" applyAlignment="1" applyProtection="1">
      <alignment horizontal="center" vertical="center" wrapText="1"/>
    </xf>
    <xf numFmtId="4" fontId="4" fillId="0" borderId="18" xfId="0" applyNumberFormat="1" applyFont="1" applyBorder="1" applyAlignment="1" applyProtection="1">
      <alignment horizontal="center" vertical="center" wrapText="1"/>
    </xf>
    <xf numFmtId="3" fontId="4" fillId="0" borderId="25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2" fontId="4" fillId="0" borderId="18" xfId="0" applyNumberFormat="1" applyFont="1" applyBorder="1" applyAlignment="1" applyProtection="1">
      <alignment horizontal="center" vertical="center" wrapText="1"/>
    </xf>
    <xf numFmtId="3" fontId="4" fillId="0" borderId="16" xfId="0" applyNumberFormat="1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168" fontId="18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8" fontId="18" fillId="0" borderId="0" xfId="0" applyNumberFormat="1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18" xfId="0" applyFont="1" applyBorder="1" applyAlignment="1" applyProtection="1">
      <alignment horizontal="center" vertical="center" textRotation="90" wrapText="1"/>
      <protection locked="0"/>
    </xf>
    <xf numFmtId="0" fontId="14" fillId="0" borderId="27" xfId="0" applyFont="1" applyBorder="1" applyAlignment="1" applyProtection="1">
      <alignment horizontal="center" vertical="center" textRotation="90" wrapText="1"/>
      <protection locked="0"/>
    </xf>
    <xf numFmtId="0" fontId="14" fillId="0" borderId="8" xfId="0" applyFont="1" applyBorder="1" applyAlignment="1" applyProtection="1">
      <alignment horizontal="right" vertical="center" textRotation="90" wrapText="1"/>
      <protection locked="0"/>
    </xf>
    <xf numFmtId="0" fontId="14" fillId="0" borderId="17" xfId="0" applyFont="1" applyBorder="1" applyAlignment="1" applyProtection="1">
      <alignment horizontal="right" vertical="center" textRotation="90" wrapText="1"/>
      <protection locked="0"/>
    </xf>
    <xf numFmtId="0" fontId="14" fillId="0" borderId="26" xfId="0" applyFont="1" applyBorder="1" applyAlignment="1" applyProtection="1">
      <alignment horizontal="right" vertical="center" textRotation="90" wrapText="1"/>
      <protection locked="0"/>
    </xf>
    <xf numFmtId="0" fontId="14" fillId="0" borderId="8" xfId="0" applyFont="1" applyBorder="1" applyAlignment="1" applyProtection="1">
      <alignment horizontal="center" vertical="center" textRotation="90" wrapText="1"/>
      <protection locked="0"/>
    </xf>
    <xf numFmtId="0" fontId="14" fillId="0" borderId="17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2" fontId="4" fillId="3" borderId="43" xfId="0" applyNumberFormat="1" applyFont="1" applyFill="1" applyBorder="1" applyAlignment="1" applyProtection="1">
      <alignment horizontal="center" vertical="center" wrapText="1"/>
    </xf>
    <xf numFmtId="3" fontId="4" fillId="3" borderId="11" xfId="0" applyNumberFormat="1" applyFont="1" applyFill="1" applyBorder="1" applyAlignment="1" applyProtection="1">
      <alignment horizontal="center" vertical="center" wrapText="1"/>
    </xf>
    <xf numFmtId="2" fontId="4" fillId="3" borderId="4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4" fontId="14" fillId="4" borderId="31" xfId="0" applyNumberFormat="1" applyFont="1" applyFill="1" applyBorder="1" applyAlignment="1">
      <alignment horizontal="center" vertical="center" wrapText="1"/>
    </xf>
    <xf numFmtId="4" fontId="14" fillId="4" borderId="38" xfId="0" applyNumberFormat="1" applyFont="1" applyFill="1" applyBorder="1" applyAlignment="1">
      <alignment horizontal="center" vertical="center" wrapText="1"/>
    </xf>
    <xf numFmtId="4" fontId="14" fillId="4" borderId="3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3" fontId="4" fillId="3" borderId="39" xfId="0" applyNumberFormat="1" applyFont="1" applyFill="1" applyBorder="1" applyAlignment="1" applyProtection="1">
      <alignment horizontal="center" vertical="center" wrapText="1"/>
    </xf>
    <xf numFmtId="2" fontId="4" fillId="3" borderId="46" xfId="0" applyNumberFormat="1" applyFont="1" applyFill="1" applyBorder="1" applyAlignment="1" applyProtection="1">
      <alignment horizontal="center" vertical="center" wrapText="1"/>
    </xf>
    <xf numFmtId="2" fontId="4" fillId="3" borderId="4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</xf>
    <xf numFmtId="2" fontId="4" fillId="0" borderId="8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3" fontId="4" fillId="0" borderId="23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 wrapText="1"/>
    </xf>
    <xf numFmtId="2" fontId="4" fillId="0" borderId="20" xfId="0" applyNumberFormat="1" applyFont="1" applyBorder="1" applyAlignment="1" applyProtection="1">
      <alignment horizontal="center" vertical="center" wrapText="1"/>
    </xf>
    <xf numFmtId="166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66" fontId="22" fillId="0" borderId="8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top"/>
    </xf>
    <xf numFmtId="0" fontId="4" fillId="0" borderId="40" xfId="0" applyFont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</xf>
    <xf numFmtId="2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center" vertical="center" wrapText="1"/>
    </xf>
    <xf numFmtId="3" fontId="4" fillId="0" borderId="44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2" fontId="4" fillId="0" borderId="27" xfId="0" applyNumberFormat="1" applyFont="1" applyBorder="1" applyAlignment="1" applyProtection="1">
      <alignment horizontal="center" vertical="center" wrapText="1"/>
    </xf>
    <xf numFmtId="3" fontId="4" fillId="0" borderId="28" xfId="0" applyNumberFormat="1" applyFont="1" applyBorder="1" applyAlignment="1" applyProtection="1">
      <alignment horizontal="center" vertical="center" wrapText="1"/>
    </xf>
    <xf numFmtId="166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66" fontId="22" fillId="0" borderId="26" xfId="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zoomScaleNormal="100" zoomScaleSheetLayoutView="90" workbookViewId="0">
      <selection activeCell="AG24" sqref="AG24"/>
    </sheetView>
  </sheetViews>
  <sheetFormatPr defaultColWidth="9.140625" defaultRowHeight="15" x14ac:dyDescent="0.25"/>
  <cols>
    <col min="1" max="1" width="4.85546875" style="3" customWidth="1"/>
    <col min="2" max="2" width="8.5703125" style="3" customWidth="1"/>
    <col min="3" max="3" width="8" style="3" customWidth="1"/>
    <col min="4" max="4" width="8.42578125" style="3" customWidth="1"/>
    <col min="5" max="6" width="7.5703125" style="3" customWidth="1"/>
    <col min="7" max="8" width="7.42578125" style="3" customWidth="1"/>
    <col min="9" max="9" width="7.28515625" style="3" customWidth="1"/>
    <col min="10" max="10" width="7" style="3" customWidth="1"/>
    <col min="11" max="11" width="7.7109375" style="3" customWidth="1"/>
    <col min="12" max="13" width="7.5703125" style="3" customWidth="1"/>
    <col min="14" max="14" width="7.85546875" style="3" customWidth="1"/>
    <col min="15" max="15" width="6.85546875" style="3" customWidth="1"/>
    <col min="16" max="16" width="8.42578125" style="3" customWidth="1"/>
    <col min="17" max="17" width="7.42578125" style="3" customWidth="1"/>
    <col min="18" max="18" width="6.140625" style="3" customWidth="1"/>
    <col min="19" max="19" width="7.42578125" style="3" customWidth="1"/>
    <col min="20" max="20" width="6.140625" style="3" customWidth="1"/>
    <col min="21" max="21" width="7.7109375" style="3" customWidth="1"/>
    <col min="22" max="23" width="6.140625" style="3" customWidth="1"/>
    <col min="24" max="24" width="6" style="3" customWidth="1"/>
    <col min="25" max="25" width="5.7109375" style="3" customWidth="1"/>
    <col min="26" max="27" width="9.140625" style="3" customWidth="1"/>
    <col min="28" max="28" width="6.140625" style="3" customWidth="1"/>
    <col min="29" max="29" width="10.28515625" style="3" bestFit="1" customWidth="1"/>
    <col min="30" max="30" width="7.5703125" style="3" bestFit="1" customWidth="1"/>
    <col min="31" max="31" width="9.5703125" style="3" bestFit="1" customWidth="1"/>
    <col min="32" max="32" width="7.5703125" style="3" bestFit="1" customWidth="1"/>
    <col min="33" max="33" width="10.28515625" style="3" bestFit="1" customWidth="1"/>
    <col min="34" max="16384" width="9.140625" style="3"/>
  </cols>
  <sheetData>
    <row r="1" spans="1:33" x14ac:dyDescent="0.25">
      <c r="A1" s="1" t="s">
        <v>0</v>
      </c>
      <c r="B1" s="2"/>
      <c r="C1" s="2"/>
      <c r="D1" s="2"/>
      <c r="M1" s="53" t="s">
        <v>79</v>
      </c>
      <c r="X1" s="2"/>
      <c r="AB1" s="2"/>
      <c r="AC1" s="2"/>
    </row>
    <row r="2" spans="1:33" x14ac:dyDescent="0.25">
      <c r="A2" s="1" t="s">
        <v>38</v>
      </c>
      <c r="B2" s="2"/>
      <c r="C2" s="4"/>
      <c r="D2" s="2"/>
      <c r="F2" s="2"/>
      <c r="G2" s="2"/>
      <c r="H2" s="2"/>
      <c r="I2" s="2"/>
      <c r="J2" s="2"/>
      <c r="K2" s="86" t="s">
        <v>84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16"/>
      <c r="AB2" s="15"/>
    </row>
    <row r="3" spans="1:33" ht="20.25" customHeight="1" x14ac:dyDescent="0.25">
      <c r="A3" s="1" t="s">
        <v>39</v>
      </c>
      <c r="B3" s="6"/>
      <c r="C3" s="5"/>
      <c r="D3" s="6"/>
      <c r="E3" s="6"/>
      <c r="F3" s="2"/>
      <c r="G3" s="2"/>
      <c r="H3" s="2"/>
      <c r="I3" s="2"/>
      <c r="J3" s="86" t="s">
        <v>74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2"/>
      <c r="AA3" s="18"/>
      <c r="AB3" s="15"/>
    </row>
    <row r="4" spans="1:33" x14ac:dyDescent="0.25">
      <c r="A4" s="7" t="s">
        <v>1</v>
      </c>
      <c r="G4" s="2"/>
      <c r="H4" s="2"/>
      <c r="I4" s="2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17"/>
      <c r="AA4" s="15"/>
      <c r="AB4" s="15"/>
    </row>
    <row r="5" spans="1:33" ht="21" customHeight="1" x14ac:dyDescent="0.25">
      <c r="A5" s="7" t="s">
        <v>37</v>
      </c>
      <c r="F5" s="2"/>
      <c r="G5" s="2"/>
      <c r="H5" s="2"/>
      <c r="K5" s="63"/>
      <c r="L5" s="63"/>
      <c r="M5" s="63"/>
      <c r="N5" s="63"/>
      <c r="O5" s="63" t="s">
        <v>83</v>
      </c>
      <c r="P5" s="52"/>
      <c r="Q5" s="52"/>
      <c r="R5" s="52"/>
      <c r="S5" s="52"/>
      <c r="T5" s="62" t="s">
        <v>75</v>
      </c>
      <c r="U5" s="88">
        <v>42795</v>
      </c>
      <c r="V5" s="88"/>
      <c r="W5" s="88"/>
      <c r="X5" s="51" t="s">
        <v>76</v>
      </c>
      <c r="Y5" s="85">
        <v>42825</v>
      </c>
      <c r="Z5" s="85"/>
    </row>
    <row r="6" spans="1:33" ht="5.25" customHeight="1" thickBot="1" x14ac:dyDescent="0.3"/>
    <row r="7" spans="1:33" ht="26.25" customHeight="1" thickBot="1" x14ac:dyDescent="0.3">
      <c r="A7" s="133" t="s">
        <v>2</v>
      </c>
      <c r="B7" s="100" t="s">
        <v>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0" t="s">
        <v>4</v>
      </c>
      <c r="O7" s="106"/>
      <c r="P7" s="106"/>
      <c r="Q7" s="106"/>
      <c r="R7" s="106"/>
      <c r="S7" s="106"/>
      <c r="T7" s="106"/>
      <c r="U7" s="106"/>
      <c r="V7" s="106"/>
      <c r="W7" s="107"/>
      <c r="X7" s="108" t="s">
        <v>5</v>
      </c>
      <c r="Y7" s="92" t="s">
        <v>6</v>
      </c>
      <c r="Z7" s="95" t="s">
        <v>80</v>
      </c>
      <c r="AA7" s="95" t="s">
        <v>81</v>
      </c>
      <c r="AB7" s="89" t="s">
        <v>82</v>
      </c>
    </row>
    <row r="8" spans="1:33" ht="16.5" customHeight="1" thickBot="1" x14ac:dyDescent="0.3">
      <c r="A8" s="134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113" t="s">
        <v>7</v>
      </c>
      <c r="O8" s="8" t="s">
        <v>8</v>
      </c>
      <c r="P8" s="8"/>
      <c r="Q8" s="8"/>
      <c r="R8" s="8"/>
      <c r="S8" s="8"/>
      <c r="T8" s="8"/>
      <c r="U8" s="8"/>
      <c r="V8" s="8" t="s">
        <v>9</v>
      </c>
      <c r="W8" s="9"/>
      <c r="X8" s="109"/>
      <c r="Y8" s="93"/>
      <c r="Z8" s="96"/>
      <c r="AA8" s="96"/>
      <c r="AB8" s="90"/>
    </row>
    <row r="9" spans="1:33" ht="15" customHeight="1" x14ac:dyDescent="0.25">
      <c r="A9" s="134"/>
      <c r="B9" s="111" t="s">
        <v>10</v>
      </c>
      <c r="C9" s="98" t="s">
        <v>11</v>
      </c>
      <c r="D9" s="98" t="s">
        <v>12</v>
      </c>
      <c r="E9" s="98" t="s">
        <v>13</v>
      </c>
      <c r="F9" s="98" t="s">
        <v>14</v>
      </c>
      <c r="G9" s="98" t="s">
        <v>15</v>
      </c>
      <c r="H9" s="98" t="s">
        <v>16</v>
      </c>
      <c r="I9" s="98" t="s">
        <v>17</v>
      </c>
      <c r="J9" s="98" t="s">
        <v>18</v>
      </c>
      <c r="K9" s="98" t="s">
        <v>19</v>
      </c>
      <c r="L9" s="98" t="s">
        <v>20</v>
      </c>
      <c r="M9" s="116" t="s">
        <v>21</v>
      </c>
      <c r="N9" s="114"/>
      <c r="O9" s="126" t="s">
        <v>22</v>
      </c>
      <c r="P9" s="128" t="s">
        <v>23</v>
      </c>
      <c r="Q9" s="122" t="s">
        <v>24</v>
      </c>
      <c r="R9" s="111" t="s">
        <v>25</v>
      </c>
      <c r="S9" s="98" t="s">
        <v>26</v>
      </c>
      <c r="T9" s="116" t="s">
        <v>27</v>
      </c>
      <c r="U9" s="124" t="s">
        <v>28</v>
      </c>
      <c r="V9" s="98" t="s">
        <v>29</v>
      </c>
      <c r="W9" s="116" t="s">
        <v>30</v>
      </c>
      <c r="X9" s="109"/>
      <c r="Y9" s="93"/>
      <c r="Z9" s="96"/>
      <c r="AA9" s="96"/>
      <c r="AB9" s="90"/>
    </row>
    <row r="10" spans="1:33" ht="92.25" customHeight="1" thickBot="1" x14ac:dyDescent="0.3">
      <c r="A10" s="135"/>
      <c r="B10" s="112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17"/>
      <c r="N10" s="115"/>
      <c r="O10" s="127"/>
      <c r="P10" s="129"/>
      <c r="Q10" s="123"/>
      <c r="R10" s="112"/>
      <c r="S10" s="99"/>
      <c r="T10" s="117"/>
      <c r="U10" s="125"/>
      <c r="V10" s="99"/>
      <c r="W10" s="117"/>
      <c r="X10" s="110"/>
      <c r="Y10" s="94"/>
      <c r="Z10" s="97"/>
      <c r="AA10" s="97"/>
      <c r="AB10" s="91"/>
    </row>
    <row r="11" spans="1:33" ht="15" customHeight="1" x14ac:dyDescent="0.25">
      <c r="A11" s="159">
        <v>1</v>
      </c>
      <c r="B11" s="160">
        <v>96.302499999999995</v>
      </c>
      <c r="C11" s="160">
        <v>2.0213999999999999</v>
      </c>
      <c r="D11" s="160">
        <v>0.61470000000000002</v>
      </c>
      <c r="E11" s="160">
        <v>9.7000000000000003E-2</v>
      </c>
      <c r="F11" s="160">
        <v>8.7999999999999995E-2</v>
      </c>
      <c r="G11" s="160">
        <v>0</v>
      </c>
      <c r="H11" s="160">
        <v>1.9099999999999999E-2</v>
      </c>
      <c r="I11" s="160">
        <v>1.34E-2</v>
      </c>
      <c r="J11" s="160">
        <v>1.11E-2</v>
      </c>
      <c r="K11" s="160"/>
      <c r="L11" s="160">
        <v>0.67600000000000005</v>
      </c>
      <c r="M11" s="160">
        <v>0.15679999999999999</v>
      </c>
      <c r="N11" s="161">
        <v>0.69679999999999997</v>
      </c>
      <c r="O11" s="162">
        <f>P11*238.8459</f>
        <v>8166.1413209999992</v>
      </c>
      <c r="P11" s="163">
        <v>34.19</v>
      </c>
      <c r="Q11" s="164">
        <f>P11/3.6</f>
        <v>9.4972222222222218</v>
      </c>
      <c r="R11" s="165">
        <f t="shared" ref="R11:R17" si="0">S11*238.8459</f>
        <v>9052.2596099999992</v>
      </c>
      <c r="S11" s="163">
        <v>37.9</v>
      </c>
      <c r="T11" s="166">
        <f t="shared" ref="T11:T41" si="1">S11/3.6</f>
        <v>10.527777777777777</v>
      </c>
      <c r="U11" s="167">
        <f>V11*238.8459</f>
        <v>11899.302738</v>
      </c>
      <c r="V11" s="168">
        <v>49.82</v>
      </c>
      <c r="W11" s="166">
        <f t="shared" ref="W11:W41" si="2">V11/3.6</f>
        <v>13.838888888888889</v>
      </c>
      <c r="X11" s="169">
        <v>-25.6</v>
      </c>
      <c r="Y11" s="170"/>
      <c r="Z11" s="171"/>
      <c r="AA11" s="172"/>
      <c r="AB11" s="173"/>
      <c r="AC11" s="10">
        <f>SUM(B11:M11)+$K$42+$N$42</f>
        <v>99.999999999999986</v>
      </c>
      <c r="AD11" s="11" t="str">
        <f>IF(AC11=100,"ОК"," ")</f>
        <v>ОК</v>
      </c>
      <c r="AE11" s="60"/>
      <c r="AF11" s="12"/>
      <c r="AG11" s="12"/>
    </row>
    <row r="12" spans="1:33" x14ac:dyDescent="0.25">
      <c r="A12" s="64">
        <v>2</v>
      </c>
      <c r="B12" s="65">
        <v>96.273399999999995</v>
      </c>
      <c r="C12" s="65">
        <v>2.0413999999999999</v>
      </c>
      <c r="D12" s="65">
        <v>0.61939999999999995</v>
      </c>
      <c r="E12" s="65">
        <v>9.7900000000000001E-2</v>
      </c>
      <c r="F12" s="65">
        <v>8.8999999999999996E-2</v>
      </c>
      <c r="G12" s="65">
        <v>0</v>
      </c>
      <c r="H12" s="65">
        <v>1.9E-2</v>
      </c>
      <c r="I12" s="65">
        <v>1.34E-2</v>
      </c>
      <c r="J12" s="65">
        <v>1.11E-2</v>
      </c>
      <c r="K12" s="65"/>
      <c r="L12" s="65">
        <v>0.67620000000000002</v>
      </c>
      <c r="M12" s="65">
        <v>0.1593</v>
      </c>
      <c r="N12" s="66">
        <v>0.69699999999999995</v>
      </c>
      <c r="O12" s="78">
        <f t="shared" ref="O12:O41" si="3">P12*238.8459</f>
        <v>8166.1413209999992</v>
      </c>
      <c r="P12" s="174">
        <v>34.19</v>
      </c>
      <c r="Q12" s="79">
        <f t="shared" ref="Q12:Q41" si="4">P12/3.6</f>
        <v>9.4972222222222218</v>
      </c>
      <c r="R12" s="80">
        <f t="shared" si="0"/>
        <v>9052.2596099999992</v>
      </c>
      <c r="S12" s="81">
        <v>37.9</v>
      </c>
      <c r="T12" s="82">
        <f t="shared" si="1"/>
        <v>10.527777777777777</v>
      </c>
      <c r="U12" s="83">
        <f>V12*238.8459</f>
        <v>11901.691197</v>
      </c>
      <c r="V12" s="84">
        <v>49.83</v>
      </c>
      <c r="W12" s="82">
        <f t="shared" si="2"/>
        <v>13.841666666666665</v>
      </c>
      <c r="X12" s="71">
        <v>-25</v>
      </c>
      <c r="Y12" s="67"/>
      <c r="Z12" s="68"/>
      <c r="AA12" s="69"/>
      <c r="AB12" s="70"/>
      <c r="AC12" s="10">
        <f t="shared" ref="AC12:AC41" si="5">SUM(B12:M12)+$K$42+$N$42</f>
        <v>100.00009999999999</v>
      </c>
      <c r="AD12" s="11" t="str">
        <f t="shared" ref="AD12:AD37" si="6">IF(AC12=100,"ОК"," ")</f>
        <v xml:space="preserve"> </v>
      </c>
      <c r="AE12" s="60"/>
      <c r="AF12" s="12"/>
      <c r="AG12" s="12"/>
    </row>
    <row r="13" spans="1:33" x14ac:dyDescent="0.25">
      <c r="A13" s="64">
        <v>3</v>
      </c>
      <c r="B13" s="65">
        <v>96.281999999999996</v>
      </c>
      <c r="C13" s="65">
        <v>2.0373999999999999</v>
      </c>
      <c r="D13" s="65">
        <v>0.61709999999999998</v>
      </c>
      <c r="E13" s="65">
        <v>9.6299999999999997E-2</v>
      </c>
      <c r="F13" s="65">
        <v>8.7300000000000003E-2</v>
      </c>
      <c r="G13" s="65">
        <v>0</v>
      </c>
      <c r="H13" s="65">
        <v>1.89E-2</v>
      </c>
      <c r="I13" s="65">
        <v>1.3100000000000001E-2</v>
      </c>
      <c r="J13" s="65">
        <v>1.0699999999999999E-2</v>
      </c>
      <c r="K13" s="65">
        <v>8.5000000000000006E-3</v>
      </c>
      <c r="L13" s="65">
        <v>0.67090000000000005</v>
      </c>
      <c r="M13" s="65">
        <v>0.15790000000000001</v>
      </c>
      <c r="N13" s="66">
        <v>0.69689999999999996</v>
      </c>
      <c r="O13" s="78">
        <f t="shared" si="3"/>
        <v>8166.1413209999992</v>
      </c>
      <c r="P13" s="84">
        <v>34.19</v>
      </c>
      <c r="Q13" s="79">
        <f t="shared" si="4"/>
        <v>9.4972222222222218</v>
      </c>
      <c r="R13" s="80">
        <f t="shared" si="0"/>
        <v>9052.2596099999992</v>
      </c>
      <c r="S13" s="81">
        <v>37.9</v>
      </c>
      <c r="T13" s="82">
        <f t="shared" si="1"/>
        <v>10.527777777777777</v>
      </c>
      <c r="U13" s="83">
        <f>V13*238.8459</f>
        <v>11899.302738</v>
      </c>
      <c r="V13" s="84">
        <v>49.82</v>
      </c>
      <c r="W13" s="82">
        <f t="shared" si="2"/>
        <v>13.838888888888889</v>
      </c>
      <c r="X13" s="71">
        <v>-24.7</v>
      </c>
      <c r="Y13" s="67"/>
      <c r="Z13" s="68"/>
      <c r="AA13" s="69"/>
      <c r="AB13" s="70"/>
      <c r="AC13" s="10">
        <f t="shared" si="5"/>
        <v>100.00009999999999</v>
      </c>
      <c r="AD13" s="11" t="str">
        <f t="shared" si="6"/>
        <v xml:space="preserve"> </v>
      </c>
      <c r="AE13" s="60"/>
      <c r="AF13" s="12"/>
      <c r="AG13" s="12"/>
    </row>
    <row r="14" spans="1:33" x14ac:dyDescent="0.25">
      <c r="A14" s="64">
        <v>4</v>
      </c>
      <c r="B14" s="65">
        <v>96.252799999999993</v>
      </c>
      <c r="C14" s="65">
        <v>2.052</v>
      </c>
      <c r="D14" s="65">
        <v>0.61909999999999998</v>
      </c>
      <c r="E14" s="65">
        <v>9.69E-2</v>
      </c>
      <c r="F14" s="65">
        <v>8.7599999999999997E-2</v>
      </c>
      <c r="G14" s="65">
        <v>0</v>
      </c>
      <c r="H14" s="65">
        <v>1.9199999999999998E-2</v>
      </c>
      <c r="I14" s="65">
        <v>1.3100000000000001E-2</v>
      </c>
      <c r="J14" s="65">
        <v>1.14E-2</v>
      </c>
      <c r="K14" s="65"/>
      <c r="L14" s="65">
        <v>0.68810000000000004</v>
      </c>
      <c r="M14" s="65">
        <v>0.16</v>
      </c>
      <c r="N14" s="66">
        <v>0.69710000000000005</v>
      </c>
      <c r="O14" s="78">
        <f t="shared" si="3"/>
        <v>8166.1413209999992</v>
      </c>
      <c r="P14" s="84">
        <v>34.19</v>
      </c>
      <c r="Q14" s="79">
        <f t="shared" si="4"/>
        <v>9.4972222222222218</v>
      </c>
      <c r="R14" s="80">
        <f t="shared" si="0"/>
        <v>9052.2596099999992</v>
      </c>
      <c r="S14" s="81">
        <v>37.9</v>
      </c>
      <c r="T14" s="82">
        <f t="shared" si="1"/>
        <v>10.527777777777777</v>
      </c>
      <c r="U14" s="83">
        <f>V14*238.8459</f>
        <v>11899.302738</v>
      </c>
      <c r="V14" s="84">
        <v>49.82</v>
      </c>
      <c r="W14" s="82">
        <f t="shared" si="2"/>
        <v>13.838888888888889</v>
      </c>
      <c r="X14" s="71">
        <v>-24.9</v>
      </c>
      <c r="Y14" s="67"/>
      <c r="Z14" s="68"/>
      <c r="AA14" s="69"/>
      <c r="AB14" s="70"/>
      <c r="AC14" s="10">
        <f t="shared" si="5"/>
        <v>100.00019999999999</v>
      </c>
      <c r="AD14" s="11" t="str">
        <f t="shared" si="6"/>
        <v xml:space="preserve"> </v>
      </c>
      <c r="AE14" s="60"/>
      <c r="AF14" s="12"/>
      <c r="AG14" s="12"/>
    </row>
    <row r="15" spans="1:33" x14ac:dyDescent="0.25">
      <c r="A15" s="64">
        <v>5</v>
      </c>
      <c r="B15" s="65">
        <v>96.213099999999997</v>
      </c>
      <c r="C15" s="65">
        <v>2.0871</v>
      </c>
      <c r="D15" s="65">
        <v>0.63160000000000005</v>
      </c>
      <c r="E15" s="65">
        <v>9.8599999999999993E-2</v>
      </c>
      <c r="F15" s="65">
        <v>8.8800000000000004E-2</v>
      </c>
      <c r="G15" s="65">
        <v>0</v>
      </c>
      <c r="H15" s="65">
        <v>1.9300000000000001E-2</v>
      </c>
      <c r="I15" s="65">
        <v>1.3299999999999999E-2</v>
      </c>
      <c r="J15" s="65">
        <v>1.09E-2</v>
      </c>
      <c r="K15" s="65"/>
      <c r="L15" s="65">
        <v>0.67730000000000001</v>
      </c>
      <c r="M15" s="65">
        <v>0.16020000000000001</v>
      </c>
      <c r="N15" s="66">
        <v>0.69740000000000002</v>
      </c>
      <c r="O15" s="78">
        <f t="shared" si="3"/>
        <v>8170.9182390000005</v>
      </c>
      <c r="P15" s="84">
        <v>34.21</v>
      </c>
      <c r="Q15" s="79">
        <f t="shared" si="4"/>
        <v>9.5027777777777782</v>
      </c>
      <c r="R15" s="80">
        <f t="shared" si="0"/>
        <v>9057.0365280000005</v>
      </c>
      <c r="S15" s="81">
        <v>37.92</v>
      </c>
      <c r="T15" s="82">
        <f t="shared" si="1"/>
        <v>10.533333333333333</v>
      </c>
      <c r="U15" s="83">
        <f t="shared" ref="U15:U41" si="7">V15*238.8459</f>
        <v>11904.079656000002</v>
      </c>
      <c r="V15" s="84">
        <v>49.84</v>
      </c>
      <c r="W15" s="82">
        <f t="shared" si="2"/>
        <v>13.844444444444445</v>
      </c>
      <c r="X15" s="71">
        <v>-25.2</v>
      </c>
      <c r="Y15" s="67"/>
      <c r="Z15" s="69"/>
      <c r="AA15" s="69"/>
      <c r="AB15" s="70"/>
      <c r="AC15" s="10">
        <f t="shared" si="5"/>
        <v>100.00020000000004</v>
      </c>
      <c r="AD15" s="11" t="str">
        <f t="shared" si="6"/>
        <v xml:space="preserve"> </v>
      </c>
      <c r="AE15" s="60"/>
      <c r="AF15" s="12"/>
      <c r="AG15" s="12"/>
    </row>
    <row r="16" spans="1:33" x14ac:dyDescent="0.25">
      <c r="A16" s="64">
        <v>6</v>
      </c>
      <c r="B16" s="65">
        <v>96.194299999999998</v>
      </c>
      <c r="C16" s="65">
        <v>2.0960999999999999</v>
      </c>
      <c r="D16" s="65">
        <v>0.6351</v>
      </c>
      <c r="E16" s="65">
        <v>9.9699999999999997E-2</v>
      </c>
      <c r="F16" s="65">
        <v>9.0200000000000002E-2</v>
      </c>
      <c r="G16" s="65">
        <v>0</v>
      </c>
      <c r="H16" s="65">
        <v>1.9400000000000001E-2</v>
      </c>
      <c r="I16" s="65">
        <v>1.32E-2</v>
      </c>
      <c r="J16" s="65">
        <v>1.11E-2</v>
      </c>
      <c r="K16" s="65">
        <v>8.0999999999999996E-3</v>
      </c>
      <c r="L16" s="65">
        <v>0.67200000000000004</v>
      </c>
      <c r="M16" s="65">
        <v>0.161</v>
      </c>
      <c r="N16" s="66">
        <v>0.6976</v>
      </c>
      <c r="O16" s="78">
        <f t="shared" si="3"/>
        <v>8173.3066979999994</v>
      </c>
      <c r="P16" s="84">
        <v>34.22</v>
      </c>
      <c r="Q16" s="79">
        <f t="shared" si="4"/>
        <v>9.5055555555555546</v>
      </c>
      <c r="R16" s="80">
        <f t="shared" si="0"/>
        <v>9059.4249870000003</v>
      </c>
      <c r="S16" s="81">
        <v>37.93</v>
      </c>
      <c r="T16" s="82">
        <f t="shared" si="1"/>
        <v>10.536111111111111</v>
      </c>
      <c r="U16" s="83">
        <f t="shared" si="7"/>
        <v>11904.079656000002</v>
      </c>
      <c r="V16" s="84">
        <v>49.84</v>
      </c>
      <c r="W16" s="82">
        <f t="shared" si="2"/>
        <v>13.844444444444445</v>
      </c>
      <c r="X16" s="71">
        <v>-25.6</v>
      </c>
      <c r="Y16" s="67"/>
      <c r="Z16" s="68"/>
      <c r="AA16" s="69"/>
      <c r="AB16" s="70"/>
      <c r="AC16" s="10">
        <f t="shared" si="5"/>
        <v>100.00019999999999</v>
      </c>
      <c r="AD16" s="11" t="str">
        <f t="shared" si="6"/>
        <v xml:space="preserve"> </v>
      </c>
      <c r="AE16" s="60"/>
      <c r="AF16" s="12"/>
      <c r="AG16" s="12"/>
    </row>
    <row r="17" spans="1:33" x14ac:dyDescent="0.25">
      <c r="A17" s="64">
        <v>7</v>
      </c>
      <c r="B17" s="65">
        <v>96.1554</v>
      </c>
      <c r="C17" s="65">
        <v>2.1200999999999999</v>
      </c>
      <c r="D17" s="65">
        <v>0.64729999999999999</v>
      </c>
      <c r="E17" s="65">
        <v>0.1016</v>
      </c>
      <c r="F17" s="65">
        <v>9.2299999999999993E-2</v>
      </c>
      <c r="G17" s="65">
        <v>0</v>
      </c>
      <c r="H17" s="65">
        <v>2.01E-2</v>
      </c>
      <c r="I17" s="65">
        <v>1.37E-2</v>
      </c>
      <c r="J17" s="65">
        <v>1.14E-2</v>
      </c>
      <c r="K17" s="65"/>
      <c r="L17" s="65">
        <v>0.67889999999999995</v>
      </c>
      <c r="M17" s="65">
        <v>0.15920000000000001</v>
      </c>
      <c r="N17" s="66">
        <v>0.69799999999999995</v>
      </c>
      <c r="O17" s="78">
        <f t="shared" si="3"/>
        <v>8178.0836160000008</v>
      </c>
      <c r="P17" s="84">
        <v>34.24</v>
      </c>
      <c r="Q17" s="79">
        <f t="shared" si="4"/>
        <v>9.5111111111111111</v>
      </c>
      <c r="R17" s="80">
        <f t="shared" si="0"/>
        <v>9064.2019049999999</v>
      </c>
      <c r="S17" s="81">
        <v>37.950000000000003</v>
      </c>
      <c r="T17" s="82">
        <f t="shared" si="1"/>
        <v>10.541666666666668</v>
      </c>
      <c r="U17" s="83">
        <f t="shared" si="7"/>
        <v>11906.468115</v>
      </c>
      <c r="V17" s="84">
        <v>49.85</v>
      </c>
      <c r="W17" s="82">
        <f t="shared" si="2"/>
        <v>13.847222222222221</v>
      </c>
      <c r="X17" s="71">
        <v>-25.1</v>
      </c>
      <c r="Y17" s="67"/>
      <c r="Z17" s="68"/>
      <c r="AA17" s="69"/>
      <c r="AB17" s="70"/>
      <c r="AC17" s="10">
        <f t="shared" si="5"/>
        <v>99.999999999999986</v>
      </c>
      <c r="AD17" s="11" t="str">
        <f t="shared" si="6"/>
        <v>ОК</v>
      </c>
      <c r="AE17" s="60"/>
      <c r="AF17" s="12"/>
      <c r="AG17" s="12"/>
    </row>
    <row r="18" spans="1:33" x14ac:dyDescent="0.25">
      <c r="A18" s="64">
        <v>8</v>
      </c>
      <c r="B18" s="65">
        <v>96.105199999999996</v>
      </c>
      <c r="C18" s="65">
        <v>2.1476000000000002</v>
      </c>
      <c r="D18" s="65">
        <v>0.65659999999999996</v>
      </c>
      <c r="E18" s="65">
        <v>0.1033</v>
      </c>
      <c r="F18" s="65">
        <v>9.3799999999999994E-2</v>
      </c>
      <c r="G18" s="65">
        <v>0</v>
      </c>
      <c r="H18" s="65">
        <v>2.0500000000000001E-2</v>
      </c>
      <c r="I18" s="65">
        <v>1.4200000000000001E-2</v>
      </c>
      <c r="J18" s="65">
        <v>1.18E-2</v>
      </c>
      <c r="K18" s="65"/>
      <c r="L18" s="65">
        <v>0.68310000000000004</v>
      </c>
      <c r="M18" s="65">
        <v>0.16400000000000001</v>
      </c>
      <c r="N18" s="66">
        <v>0.69840000000000002</v>
      </c>
      <c r="O18" s="78">
        <f t="shared" si="3"/>
        <v>8180.4720749999997</v>
      </c>
      <c r="P18" s="84">
        <v>34.25</v>
      </c>
      <c r="Q18" s="79">
        <f t="shared" si="4"/>
        <v>9.5138888888888893</v>
      </c>
      <c r="R18" s="80">
        <f t="shared" ref="R18:R41" si="8">S18*238.8459</f>
        <v>9066.5903639999997</v>
      </c>
      <c r="S18" s="81">
        <v>37.96</v>
      </c>
      <c r="T18" s="82">
        <f t="shared" si="1"/>
        <v>10.544444444444444</v>
      </c>
      <c r="U18" s="83">
        <f t="shared" si="7"/>
        <v>11906.468115</v>
      </c>
      <c r="V18" s="84">
        <v>49.85</v>
      </c>
      <c r="W18" s="82">
        <f t="shared" si="2"/>
        <v>13.847222222222221</v>
      </c>
      <c r="X18" s="71">
        <v>-25.3</v>
      </c>
      <c r="Y18" s="67"/>
      <c r="Z18" s="69"/>
      <c r="AA18" s="69"/>
      <c r="AB18" s="70"/>
      <c r="AC18" s="10">
        <f t="shared" si="5"/>
        <v>100.00009999999999</v>
      </c>
      <c r="AD18" s="11"/>
      <c r="AE18" s="60"/>
      <c r="AF18" s="12"/>
      <c r="AG18" s="12"/>
    </row>
    <row r="19" spans="1:33" x14ac:dyDescent="0.25">
      <c r="A19" s="64">
        <v>9</v>
      </c>
      <c r="B19" s="65">
        <v>96.031300000000002</v>
      </c>
      <c r="C19" s="65">
        <v>2.1993</v>
      </c>
      <c r="D19" s="65">
        <v>0.67079999999999995</v>
      </c>
      <c r="E19" s="65">
        <v>0.106</v>
      </c>
      <c r="F19" s="65">
        <v>9.6199999999999994E-2</v>
      </c>
      <c r="G19" s="65">
        <v>0</v>
      </c>
      <c r="H19" s="65">
        <v>2.1000000000000001E-2</v>
      </c>
      <c r="I19" s="65">
        <v>1.44E-2</v>
      </c>
      <c r="J19" s="65">
        <v>1.2200000000000001E-2</v>
      </c>
      <c r="K19" s="65"/>
      <c r="L19" s="65">
        <v>0.67920000000000003</v>
      </c>
      <c r="M19" s="65">
        <v>0.16980000000000001</v>
      </c>
      <c r="N19" s="66">
        <v>0.69899999999999995</v>
      </c>
      <c r="O19" s="78">
        <f t="shared" si="3"/>
        <v>8185.2489930000011</v>
      </c>
      <c r="P19" s="84">
        <v>34.270000000000003</v>
      </c>
      <c r="Q19" s="79">
        <f t="shared" si="4"/>
        <v>9.5194444444444457</v>
      </c>
      <c r="R19" s="80">
        <f t="shared" si="8"/>
        <v>9073.7557410000009</v>
      </c>
      <c r="S19" s="81">
        <v>37.99</v>
      </c>
      <c r="T19" s="82">
        <f t="shared" si="1"/>
        <v>10.552777777777779</v>
      </c>
      <c r="U19" s="83">
        <f t="shared" si="7"/>
        <v>11911.245032999999</v>
      </c>
      <c r="V19" s="84">
        <v>49.87</v>
      </c>
      <c r="W19" s="82">
        <f t="shared" si="2"/>
        <v>13.852777777777776</v>
      </c>
      <c r="X19" s="71">
        <v>-25.3</v>
      </c>
      <c r="Y19" s="72">
        <v>-23.1</v>
      </c>
      <c r="Z19" s="68"/>
      <c r="AA19" s="69"/>
      <c r="AB19" s="70"/>
      <c r="AC19" s="10">
        <f t="shared" si="5"/>
        <v>100.00019999999998</v>
      </c>
      <c r="AD19" s="11" t="str">
        <f t="shared" si="6"/>
        <v xml:space="preserve"> </v>
      </c>
      <c r="AE19" s="60"/>
      <c r="AF19" s="12"/>
      <c r="AG19" s="12"/>
    </row>
    <row r="20" spans="1:33" x14ac:dyDescent="0.25">
      <c r="A20" s="64">
        <v>10</v>
      </c>
      <c r="B20" s="65">
        <v>95.930700000000002</v>
      </c>
      <c r="C20" s="65">
        <v>2.2671999999999999</v>
      </c>
      <c r="D20" s="65">
        <v>0.69769999999999999</v>
      </c>
      <c r="E20" s="65">
        <v>0.11020000000000001</v>
      </c>
      <c r="F20" s="65">
        <v>0.1002</v>
      </c>
      <c r="G20" s="65">
        <v>0</v>
      </c>
      <c r="H20" s="65">
        <v>2.1700000000000001E-2</v>
      </c>
      <c r="I20" s="65">
        <v>1.49E-2</v>
      </c>
      <c r="J20" s="65">
        <v>1.2500000000000001E-2</v>
      </c>
      <c r="K20" s="65"/>
      <c r="L20" s="65">
        <v>0.66910000000000003</v>
      </c>
      <c r="M20" s="65">
        <v>0.1759</v>
      </c>
      <c r="N20" s="66">
        <v>0.69989999999999997</v>
      </c>
      <c r="O20" s="78">
        <f t="shared" si="3"/>
        <v>8197.191288</v>
      </c>
      <c r="P20" s="84">
        <v>34.32</v>
      </c>
      <c r="Q20" s="79">
        <f t="shared" si="4"/>
        <v>9.5333333333333332</v>
      </c>
      <c r="R20" s="80">
        <f t="shared" si="8"/>
        <v>9083.309577</v>
      </c>
      <c r="S20" s="81">
        <v>38.03</v>
      </c>
      <c r="T20" s="82">
        <f t="shared" si="1"/>
        <v>10.563888888888888</v>
      </c>
      <c r="U20" s="83">
        <f t="shared" si="7"/>
        <v>11916.021951000001</v>
      </c>
      <c r="V20" s="84">
        <v>49.89</v>
      </c>
      <c r="W20" s="82">
        <f t="shared" si="2"/>
        <v>13.858333333333333</v>
      </c>
      <c r="X20" s="71">
        <v>-25.3</v>
      </c>
      <c r="Y20" s="67"/>
      <c r="Z20" s="69"/>
      <c r="AA20" s="69"/>
      <c r="AB20" s="70"/>
      <c r="AC20" s="10">
        <f t="shared" si="5"/>
        <v>100.0001</v>
      </c>
      <c r="AD20" s="11" t="str">
        <f t="shared" si="6"/>
        <v xml:space="preserve"> </v>
      </c>
      <c r="AE20" s="60"/>
      <c r="AF20" s="12"/>
      <c r="AG20" s="12"/>
    </row>
    <row r="21" spans="1:33" x14ac:dyDescent="0.25">
      <c r="A21" s="64">
        <v>11</v>
      </c>
      <c r="B21" s="65">
        <v>95.895300000000006</v>
      </c>
      <c r="C21" s="65">
        <v>2.2867999999999999</v>
      </c>
      <c r="D21" s="65">
        <v>0.70609999999999995</v>
      </c>
      <c r="E21" s="65">
        <v>0.11219999999999999</v>
      </c>
      <c r="F21" s="65">
        <v>0.1024</v>
      </c>
      <c r="G21" s="65">
        <v>0</v>
      </c>
      <c r="H21" s="65">
        <v>2.24E-2</v>
      </c>
      <c r="I21" s="65">
        <v>1.54E-2</v>
      </c>
      <c r="J21" s="65">
        <v>1.3100000000000001E-2</v>
      </c>
      <c r="K21" s="65"/>
      <c r="L21" s="65">
        <v>0.66869999999999996</v>
      </c>
      <c r="M21" s="65">
        <v>0.1779</v>
      </c>
      <c r="N21" s="66">
        <v>0.70030000000000003</v>
      </c>
      <c r="O21" s="78">
        <f t="shared" si="3"/>
        <v>8199.5797469999998</v>
      </c>
      <c r="P21" s="84">
        <v>34.33</v>
      </c>
      <c r="Q21" s="79">
        <f t="shared" si="4"/>
        <v>9.5361111111111097</v>
      </c>
      <c r="R21" s="80">
        <f t="shared" si="8"/>
        <v>9088.0864949999996</v>
      </c>
      <c r="S21" s="81">
        <v>38.049999999999997</v>
      </c>
      <c r="T21" s="82">
        <f t="shared" si="1"/>
        <v>10.569444444444443</v>
      </c>
      <c r="U21" s="83">
        <f t="shared" si="7"/>
        <v>11918.41041</v>
      </c>
      <c r="V21" s="84">
        <v>49.9</v>
      </c>
      <c r="W21" s="82">
        <f t="shared" si="2"/>
        <v>13.861111111111111</v>
      </c>
      <c r="X21" s="71">
        <v>-26.1</v>
      </c>
      <c r="Y21" s="67"/>
      <c r="Z21" s="68"/>
      <c r="AA21" s="69"/>
      <c r="AB21" s="70"/>
      <c r="AC21" s="10">
        <f t="shared" si="5"/>
        <v>100.00030000000001</v>
      </c>
      <c r="AD21" s="11" t="str">
        <f t="shared" si="6"/>
        <v xml:space="preserve"> </v>
      </c>
      <c r="AE21" s="60"/>
      <c r="AF21" s="12"/>
      <c r="AG21" s="12"/>
    </row>
    <row r="22" spans="1:33" x14ac:dyDescent="0.25">
      <c r="A22" s="64">
        <v>12</v>
      </c>
      <c r="B22" s="65">
        <v>95.875299999999996</v>
      </c>
      <c r="C22" s="65">
        <v>2.2991000000000001</v>
      </c>
      <c r="D22" s="65">
        <v>0.71089999999999998</v>
      </c>
      <c r="E22" s="65">
        <v>0.1134</v>
      </c>
      <c r="F22" s="65">
        <v>0.10349999999999999</v>
      </c>
      <c r="G22" s="65">
        <v>0</v>
      </c>
      <c r="H22" s="65">
        <v>2.2800000000000001E-2</v>
      </c>
      <c r="I22" s="65">
        <v>1.5800000000000002E-2</v>
      </c>
      <c r="J22" s="65">
        <v>1.3299999999999999E-2</v>
      </c>
      <c r="K22" s="65"/>
      <c r="L22" s="65">
        <v>0.6663</v>
      </c>
      <c r="M22" s="65">
        <v>0.17960000000000001</v>
      </c>
      <c r="N22" s="66">
        <v>0.70050000000000001</v>
      </c>
      <c r="O22" s="78">
        <f t="shared" si="3"/>
        <v>8201.9682060000014</v>
      </c>
      <c r="P22" s="84">
        <v>34.340000000000003</v>
      </c>
      <c r="Q22" s="79">
        <f t="shared" si="4"/>
        <v>9.5388888888888896</v>
      </c>
      <c r="R22" s="80">
        <f t="shared" si="8"/>
        <v>9090.4749540000012</v>
      </c>
      <c r="S22" s="81">
        <v>38.06</v>
      </c>
      <c r="T22" s="82">
        <f t="shared" si="1"/>
        <v>10.572222222222223</v>
      </c>
      <c r="U22" s="83">
        <f t="shared" si="7"/>
        <v>11918.41041</v>
      </c>
      <c r="V22" s="84">
        <v>49.9</v>
      </c>
      <c r="W22" s="82">
        <f t="shared" si="2"/>
        <v>13.861111111111111</v>
      </c>
      <c r="X22" s="71">
        <v>-26.1</v>
      </c>
      <c r="Y22" s="72"/>
      <c r="Z22" s="73"/>
      <c r="AA22" s="73"/>
      <c r="AB22" s="70"/>
      <c r="AC22" s="10">
        <f t="shared" si="5"/>
        <v>99.999999999999986</v>
      </c>
      <c r="AD22" s="11" t="str">
        <f t="shared" si="6"/>
        <v>ОК</v>
      </c>
      <c r="AE22" s="60"/>
      <c r="AF22" s="12"/>
      <c r="AG22" s="12"/>
    </row>
    <row r="23" spans="1:33" x14ac:dyDescent="0.25">
      <c r="A23" s="64">
        <v>13</v>
      </c>
      <c r="B23" s="65">
        <v>95.906000000000006</v>
      </c>
      <c r="C23" s="65">
        <v>2.2715999999999998</v>
      </c>
      <c r="D23" s="65">
        <v>0.70420000000000005</v>
      </c>
      <c r="E23" s="65">
        <v>0.1129</v>
      </c>
      <c r="F23" s="65">
        <v>0.10340000000000001</v>
      </c>
      <c r="G23" s="65">
        <v>0</v>
      </c>
      <c r="H23" s="65">
        <v>2.3E-2</v>
      </c>
      <c r="I23" s="65">
        <v>1.61E-2</v>
      </c>
      <c r="J23" s="65">
        <v>1.4200000000000001E-2</v>
      </c>
      <c r="K23" s="65"/>
      <c r="L23" s="65">
        <v>0.67149999999999999</v>
      </c>
      <c r="M23" s="65">
        <v>0.17710000000000001</v>
      </c>
      <c r="N23" s="66">
        <v>0.70030000000000003</v>
      </c>
      <c r="O23" s="78">
        <f t="shared" si="3"/>
        <v>8199.5797469999998</v>
      </c>
      <c r="P23" s="84">
        <v>34.33</v>
      </c>
      <c r="Q23" s="79">
        <f t="shared" si="4"/>
        <v>9.5361111111111097</v>
      </c>
      <c r="R23" s="80">
        <f t="shared" si="8"/>
        <v>9088.0864949999996</v>
      </c>
      <c r="S23" s="81">
        <v>38.049999999999997</v>
      </c>
      <c r="T23" s="82">
        <f t="shared" si="1"/>
        <v>10.569444444444443</v>
      </c>
      <c r="U23" s="83">
        <f t="shared" si="7"/>
        <v>11918.41041</v>
      </c>
      <c r="V23" s="84">
        <v>49.9</v>
      </c>
      <c r="W23" s="82">
        <f t="shared" si="2"/>
        <v>13.861111111111111</v>
      </c>
      <c r="X23" s="71">
        <v>-24.5</v>
      </c>
      <c r="Y23" s="67"/>
      <c r="Z23" s="68"/>
      <c r="AA23" s="69"/>
      <c r="AB23" s="70"/>
      <c r="AC23" s="10">
        <f t="shared" si="5"/>
        <v>99.999999999999986</v>
      </c>
      <c r="AD23" s="11" t="str">
        <f t="shared" si="6"/>
        <v>ОК</v>
      </c>
      <c r="AE23" s="60"/>
      <c r="AF23" s="12"/>
      <c r="AG23" s="12"/>
    </row>
    <row r="24" spans="1:33" x14ac:dyDescent="0.25">
      <c r="A24" s="64">
        <v>14</v>
      </c>
      <c r="B24" s="65">
        <v>95.913300000000007</v>
      </c>
      <c r="C24" s="65">
        <v>2.2717000000000001</v>
      </c>
      <c r="D24" s="65">
        <v>0.70469999999999999</v>
      </c>
      <c r="E24" s="65">
        <v>0.1135</v>
      </c>
      <c r="F24" s="65">
        <v>0.104</v>
      </c>
      <c r="G24" s="65">
        <v>0</v>
      </c>
      <c r="H24" s="65">
        <v>2.2800000000000001E-2</v>
      </c>
      <c r="I24" s="65">
        <v>1.5800000000000002E-2</v>
      </c>
      <c r="J24" s="65">
        <v>1.4E-2</v>
      </c>
      <c r="K24" s="65">
        <v>8.2000000000000007E-3</v>
      </c>
      <c r="L24" s="65">
        <v>0.65749999999999997</v>
      </c>
      <c r="M24" s="65">
        <v>0.17469999999999999</v>
      </c>
      <c r="N24" s="66">
        <v>0.70020000000000004</v>
      </c>
      <c r="O24" s="78">
        <f t="shared" si="3"/>
        <v>8199.5797469999998</v>
      </c>
      <c r="P24" s="84">
        <v>34.33</v>
      </c>
      <c r="Q24" s="79">
        <f t="shared" si="4"/>
        <v>9.5361111111111097</v>
      </c>
      <c r="R24" s="80">
        <f t="shared" si="8"/>
        <v>9088.0864949999996</v>
      </c>
      <c r="S24" s="81">
        <v>38.049999999999997</v>
      </c>
      <c r="T24" s="82">
        <f t="shared" si="1"/>
        <v>10.569444444444443</v>
      </c>
      <c r="U24" s="83">
        <f t="shared" si="7"/>
        <v>11918.41041</v>
      </c>
      <c r="V24" s="84">
        <v>49.9</v>
      </c>
      <c r="W24" s="82">
        <f t="shared" si="2"/>
        <v>13.861111111111111</v>
      </c>
      <c r="X24" s="71">
        <v>-25.7</v>
      </c>
      <c r="Y24" s="67"/>
      <c r="Z24" s="73" t="s">
        <v>90</v>
      </c>
      <c r="AA24" s="73" t="s">
        <v>89</v>
      </c>
      <c r="AB24" s="70"/>
      <c r="AC24" s="10">
        <f t="shared" si="5"/>
        <v>100.00020000000001</v>
      </c>
      <c r="AD24" s="11" t="str">
        <f t="shared" si="6"/>
        <v xml:space="preserve"> </v>
      </c>
      <c r="AE24" s="60"/>
      <c r="AF24" s="12"/>
      <c r="AG24" s="12"/>
    </row>
    <row r="25" spans="1:33" x14ac:dyDescent="0.25">
      <c r="A25" s="64">
        <v>15</v>
      </c>
      <c r="B25" s="65">
        <v>95.883799999999994</v>
      </c>
      <c r="C25" s="65">
        <v>2.2946</v>
      </c>
      <c r="D25" s="65">
        <v>0.71060000000000001</v>
      </c>
      <c r="E25" s="65">
        <v>0.1139</v>
      </c>
      <c r="F25" s="65">
        <v>0.1036</v>
      </c>
      <c r="G25" s="65">
        <v>0</v>
      </c>
      <c r="H25" s="65">
        <v>2.2800000000000001E-2</v>
      </c>
      <c r="I25" s="65">
        <v>1.5900000000000001E-2</v>
      </c>
      <c r="J25" s="65">
        <v>1.41E-2</v>
      </c>
      <c r="K25" s="65"/>
      <c r="L25" s="65">
        <v>0.66320000000000001</v>
      </c>
      <c r="M25" s="65">
        <v>0.17760000000000001</v>
      </c>
      <c r="N25" s="66">
        <v>0.70050000000000001</v>
      </c>
      <c r="O25" s="78">
        <f t="shared" si="3"/>
        <v>8201.9682060000014</v>
      </c>
      <c r="P25" s="84">
        <v>34.340000000000003</v>
      </c>
      <c r="Q25" s="79">
        <f t="shared" si="4"/>
        <v>9.5388888888888896</v>
      </c>
      <c r="R25" s="80">
        <f t="shared" si="8"/>
        <v>9090.4749540000012</v>
      </c>
      <c r="S25" s="81">
        <v>38.06</v>
      </c>
      <c r="T25" s="82">
        <f t="shared" si="1"/>
        <v>10.572222222222223</v>
      </c>
      <c r="U25" s="83">
        <f t="shared" si="7"/>
        <v>11920.798868999998</v>
      </c>
      <c r="V25" s="84">
        <v>49.91</v>
      </c>
      <c r="W25" s="82">
        <f t="shared" si="2"/>
        <v>13.863888888888887</v>
      </c>
      <c r="X25" s="71">
        <v>-25.6</v>
      </c>
      <c r="Y25" s="67"/>
      <c r="Z25" s="74"/>
      <c r="AA25" s="73"/>
      <c r="AB25" s="75">
        <v>0</v>
      </c>
      <c r="AC25" s="10">
        <f t="shared" si="5"/>
        <v>100.0001</v>
      </c>
      <c r="AD25" s="11" t="str">
        <f t="shared" si="6"/>
        <v xml:space="preserve"> </v>
      </c>
      <c r="AE25" s="60"/>
      <c r="AF25" s="12"/>
      <c r="AG25" s="12"/>
    </row>
    <row r="26" spans="1:33" x14ac:dyDescent="0.25">
      <c r="A26" s="64">
        <v>16</v>
      </c>
      <c r="B26" s="65">
        <v>95.885400000000004</v>
      </c>
      <c r="C26" s="65">
        <v>2.2896000000000001</v>
      </c>
      <c r="D26" s="65">
        <v>0.70950000000000002</v>
      </c>
      <c r="E26" s="65">
        <v>0.1138</v>
      </c>
      <c r="F26" s="65">
        <v>0.10390000000000001</v>
      </c>
      <c r="G26" s="65">
        <v>0</v>
      </c>
      <c r="H26" s="65">
        <v>2.3300000000000001E-2</v>
      </c>
      <c r="I26" s="65">
        <v>1.61E-2</v>
      </c>
      <c r="J26" s="65">
        <v>1.4200000000000001E-2</v>
      </c>
      <c r="K26" s="65"/>
      <c r="L26" s="65">
        <v>0.66790000000000005</v>
      </c>
      <c r="M26" s="65">
        <v>0.17649999999999999</v>
      </c>
      <c r="N26" s="66">
        <v>0.70050000000000001</v>
      </c>
      <c r="O26" s="78">
        <f t="shared" si="3"/>
        <v>8201.9682060000014</v>
      </c>
      <c r="P26" s="84">
        <v>34.340000000000003</v>
      </c>
      <c r="Q26" s="79">
        <f t="shared" si="4"/>
        <v>9.5388888888888896</v>
      </c>
      <c r="R26" s="80">
        <f t="shared" si="8"/>
        <v>9090.4749540000012</v>
      </c>
      <c r="S26" s="81">
        <v>38.06</v>
      </c>
      <c r="T26" s="82">
        <f t="shared" si="1"/>
        <v>10.572222222222223</v>
      </c>
      <c r="U26" s="83">
        <f t="shared" si="7"/>
        <v>11920.798868999998</v>
      </c>
      <c r="V26" s="84">
        <v>49.91</v>
      </c>
      <c r="W26" s="82">
        <f t="shared" si="2"/>
        <v>13.863888888888887</v>
      </c>
      <c r="X26" s="71">
        <v>-26</v>
      </c>
      <c r="Y26" s="67"/>
      <c r="Z26" s="69"/>
      <c r="AA26" s="69"/>
      <c r="AB26" s="75"/>
      <c r="AC26" s="10">
        <f t="shared" si="5"/>
        <v>100.00020000000002</v>
      </c>
      <c r="AD26" s="11" t="str">
        <f t="shared" si="6"/>
        <v xml:space="preserve"> </v>
      </c>
      <c r="AE26" s="60"/>
      <c r="AF26" s="12"/>
      <c r="AG26" s="12"/>
    </row>
    <row r="27" spans="1:33" x14ac:dyDescent="0.25">
      <c r="A27" s="64">
        <v>17</v>
      </c>
      <c r="B27" s="65">
        <v>95.798100000000005</v>
      </c>
      <c r="C27" s="65">
        <v>2.3498999999999999</v>
      </c>
      <c r="D27" s="65">
        <v>0.72489999999999999</v>
      </c>
      <c r="E27" s="65">
        <v>0.11600000000000001</v>
      </c>
      <c r="F27" s="65">
        <v>0.10589999999999999</v>
      </c>
      <c r="G27" s="65">
        <v>0</v>
      </c>
      <c r="H27" s="65">
        <v>2.3199999999999998E-2</v>
      </c>
      <c r="I27" s="65">
        <v>1.5900000000000001E-2</v>
      </c>
      <c r="J27" s="65">
        <v>1.3899999999999999E-2</v>
      </c>
      <c r="K27" s="65"/>
      <c r="L27" s="65">
        <v>0.66739999999999999</v>
      </c>
      <c r="M27" s="65">
        <v>0.18479999999999999</v>
      </c>
      <c r="N27" s="66">
        <v>0.70109999999999995</v>
      </c>
      <c r="O27" s="78">
        <f t="shared" si="3"/>
        <v>8206.7451239999991</v>
      </c>
      <c r="P27" s="84">
        <v>34.36</v>
      </c>
      <c r="Q27" s="79">
        <f t="shared" si="4"/>
        <v>9.5444444444444443</v>
      </c>
      <c r="R27" s="80">
        <f t="shared" si="8"/>
        <v>9095.2518719999989</v>
      </c>
      <c r="S27" s="84">
        <v>38.08</v>
      </c>
      <c r="T27" s="82">
        <f t="shared" si="1"/>
        <v>10.577777777777778</v>
      </c>
      <c r="U27" s="83">
        <f t="shared" si="7"/>
        <v>11920.798868999998</v>
      </c>
      <c r="V27" s="84">
        <v>49.91</v>
      </c>
      <c r="W27" s="82">
        <f t="shared" si="2"/>
        <v>13.863888888888887</v>
      </c>
      <c r="X27" s="71">
        <v>-26.1</v>
      </c>
      <c r="Y27" s="67"/>
      <c r="Z27" s="73"/>
      <c r="AA27" s="76"/>
      <c r="AB27" s="70"/>
      <c r="AC27" s="10">
        <f t="shared" si="5"/>
        <v>100.00000000000003</v>
      </c>
      <c r="AD27" s="11" t="str">
        <f t="shared" si="6"/>
        <v>ОК</v>
      </c>
      <c r="AE27" s="60"/>
      <c r="AF27" s="12"/>
      <c r="AG27" s="12"/>
    </row>
    <row r="28" spans="1:33" x14ac:dyDescent="0.25">
      <c r="A28" s="64">
        <v>18</v>
      </c>
      <c r="B28" s="65">
        <v>95.754099999999994</v>
      </c>
      <c r="C28" s="65">
        <v>2.3955000000000002</v>
      </c>
      <c r="D28" s="65">
        <v>0.74580000000000002</v>
      </c>
      <c r="E28" s="65">
        <v>0.1191</v>
      </c>
      <c r="F28" s="65">
        <v>0.1085</v>
      </c>
      <c r="G28" s="65">
        <v>0</v>
      </c>
      <c r="H28" s="65">
        <v>2.3300000000000001E-2</v>
      </c>
      <c r="I28" s="65">
        <v>1.6199999999999999E-2</v>
      </c>
      <c r="J28" s="65">
        <v>1.3599999999999999E-2</v>
      </c>
      <c r="K28" s="65"/>
      <c r="L28" s="65">
        <v>0.6401</v>
      </c>
      <c r="M28" s="65">
        <v>0.184</v>
      </c>
      <c r="N28" s="66">
        <v>0.7016</v>
      </c>
      <c r="O28" s="78">
        <f t="shared" si="3"/>
        <v>8216.2989600000001</v>
      </c>
      <c r="P28" s="84">
        <v>34.4</v>
      </c>
      <c r="Q28" s="79">
        <f t="shared" si="4"/>
        <v>9.5555555555555554</v>
      </c>
      <c r="R28" s="80">
        <f t="shared" si="8"/>
        <v>9104.8057079999999</v>
      </c>
      <c r="S28" s="81">
        <v>38.119999999999997</v>
      </c>
      <c r="T28" s="82">
        <f t="shared" si="1"/>
        <v>10.588888888888889</v>
      </c>
      <c r="U28" s="83">
        <f t="shared" si="7"/>
        <v>11930.352705000001</v>
      </c>
      <c r="V28" s="84">
        <v>49.95</v>
      </c>
      <c r="W28" s="82">
        <f t="shared" si="2"/>
        <v>13.875</v>
      </c>
      <c r="X28" s="71">
        <v>-25.9</v>
      </c>
      <c r="Y28" s="67"/>
      <c r="Z28" s="69"/>
      <c r="AA28" s="69"/>
      <c r="AB28" s="70"/>
      <c r="AC28" s="10">
        <f t="shared" si="5"/>
        <v>100.00020000000001</v>
      </c>
      <c r="AD28" s="11" t="str">
        <f t="shared" si="6"/>
        <v xml:space="preserve"> </v>
      </c>
      <c r="AE28" s="60"/>
      <c r="AF28" s="12"/>
      <c r="AG28" s="12"/>
    </row>
    <row r="29" spans="1:33" x14ac:dyDescent="0.25">
      <c r="A29" s="64">
        <v>19</v>
      </c>
      <c r="B29" s="65">
        <v>95.695999999999998</v>
      </c>
      <c r="C29" s="65">
        <v>2.4340000000000002</v>
      </c>
      <c r="D29" s="65">
        <v>0.75929999999999997</v>
      </c>
      <c r="E29" s="65">
        <v>0.12089999999999999</v>
      </c>
      <c r="F29" s="65">
        <v>0.11</v>
      </c>
      <c r="G29" s="65">
        <v>0</v>
      </c>
      <c r="H29" s="65">
        <v>2.4E-2</v>
      </c>
      <c r="I29" s="65">
        <v>1.67E-2</v>
      </c>
      <c r="J29" s="65">
        <v>1.4E-2</v>
      </c>
      <c r="K29" s="65"/>
      <c r="L29" s="65">
        <v>0.63929999999999998</v>
      </c>
      <c r="M29" s="65">
        <v>0.18590000000000001</v>
      </c>
      <c r="N29" s="66">
        <v>0.70209999999999995</v>
      </c>
      <c r="O29" s="78">
        <f t="shared" si="3"/>
        <v>8221.0758779999996</v>
      </c>
      <c r="P29" s="84">
        <v>34.42</v>
      </c>
      <c r="Q29" s="79">
        <f t="shared" si="4"/>
        <v>9.5611111111111118</v>
      </c>
      <c r="R29" s="80">
        <f t="shared" si="8"/>
        <v>9111.9710849999992</v>
      </c>
      <c r="S29" s="81">
        <v>38.15</v>
      </c>
      <c r="T29" s="82">
        <f t="shared" si="1"/>
        <v>10.597222222222221</v>
      </c>
      <c r="U29" s="83">
        <f t="shared" si="7"/>
        <v>11932.741164000001</v>
      </c>
      <c r="V29" s="84">
        <v>49.96</v>
      </c>
      <c r="W29" s="82">
        <f t="shared" si="2"/>
        <v>13.877777777777778</v>
      </c>
      <c r="X29" s="71">
        <v>-25.5</v>
      </c>
      <c r="Y29" s="72"/>
      <c r="Z29" s="68"/>
      <c r="AA29" s="69"/>
      <c r="AB29" s="70"/>
      <c r="AC29" s="10">
        <f t="shared" si="5"/>
        <v>100.0001</v>
      </c>
      <c r="AD29" s="11" t="str">
        <f t="shared" si="6"/>
        <v xml:space="preserve"> </v>
      </c>
      <c r="AE29" s="60"/>
      <c r="AF29" s="12"/>
      <c r="AG29" s="12"/>
    </row>
    <row r="30" spans="1:33" x14ac:dyDescent="0.25">
      <c r="A30" s="64">
        <v>20</v>
      </c>
      <c r="B30" s="65">
        <v>95.691800000000001</v>
      </c>
      <c r="C30" s="65">
        <v>2.4350000000000001</v>
      </c>
      <c r="D30" s="65">
        <v>0.76</v>
      </c>
      <c r="E30" s="65">
        <v>0.12189999999999999</v>
      </c>
      <c r="F30" s="65">
        <v>0.1114</v>
      </c>
      <c r="G30" s="65">
        <v>0</v>
      </c>
      <c r="H30" s="65">
        <v>2.4199999999999999E-2</v>
      </c>
      <c r="I30" s="65">
        <v>1.6799999999999999E-2</v>
      </c>
      <c r="J30" s="65">
        <v>1.3899999999999999E-2</v>
      </c>
      <c r="K30" s="65">
        <v>8.3999999999999995E-3</v>
      </c>
      <c r="L30" s="65">
        <v>0.63270000000000004</v>
      </c>
      <c r="M30" s="65">
        <v>0.184</v>
      </c>
      <c r="N30" s="66">
        <v>0.70220000000000005</v>
      </c>
      <c r="O30" s="78">
        <f t="shared" si="3"/>
        <v>8221.0758779999996</v>
      </c>
      <c r="P30" s="84">
        <v>34.42</v>
      </c>
      <c r="Q30" s="79">
        <f t="shared" si="4"/>
        <v>9.5611111111111118</v>
      </c>
      <c r="R30" s="80">
        <f t="shared" si="8"/>
        <v>9111.9710849999992</v>
      </c>
      <c r="S30" s="81">
        <v>38.15</v>
      </c>
      <c r="T30" s="82">
        <f t="shared" si="1"/>
        <v>10.597222222222221</v>
      </c>
      <c r="U30" s="83">
        <f t="shared" si="7"/>
        <v>11932.741164000001</v>
      </c>
      <c r="V30" s="84">
        <v>49.96</v>
      </c>
      <c r="W30" s="82">
        <f t="shared" si="2"/>
        <v>13.877777777777778</v>
      </c>
      <c r="X30" s="71">
        <v>-26</v>
      </c>
      <c r="Y30" s="72"/>
      <c r="Z30" s="68"/>
      <c r="AA30" s="69"/>
      <c r="AB30" s="75"/>
      <c r="AC30" s="10">
        <f t="shared" si="5"/>
        <v>100.0001</v>
      </c>
      <c r="AD30" s="11" t="str">
        <f t="shared" si="6"/>
        <v xml:space="preserve"> </v>
      </c>
      <c r="AE30" s="60"/>
      <c r="AF30" s="12"/>
      <c r="AG30" s="12"/>
    </row>
    <row r="31" spans="1:33" x14ac:dyDescent="0.25">
      <c r="A31" s="64">
        <v>21</v>
      </c>
      <c r="B31" s="65">
        <v>95.770499999999998</v>
      </c>
      <c r="C31" s="65">
        <v>2.3812000000000002</v>
      </c>
      <c r="D31" s="65">
        <v>0.74509999999999998</v>
      </c>
      <c r="E31" s="65">
        <v>0.12</v>
      </c>
      <c r="F31" s="65">
        <v>0.1096</v>
      </c>
      <c r="G31" s="65">
        <v>0</v>
      </c>
      <c r="H31" s="65">
        <v>2.3599999999999999E-2</v>
      </c>
      <c r="I31" s="65">
        <v>1.6400000000000001E-2</v>
      </c>
      <c r="J31" s="65">
        <v>1.3899999999999999E-2</v>
      </c>
      <c r="K31" s="65"/>
      <c r="L31" s="65">
        <v>0.64229999999999998</v>
      </c>
      <c r="M31" s="65">
        <v>0.1774</v>
      </c>
      <c r="N31" s="66">
        <v>0.70150000000000001</v>
      </c>
      <c r="O31" s="78">
        <f t="shared" si="3"/>
        <v>8216.2989600000001</v>
      </c>
      <c r="P31" s="84">
        <v>34.4</v>
      </c>
      <c r="Q31" s="79">
        <f t="shared" si="4"/>
        <v>9.5555555555555554</v>
      </c>
      <c r="R31" s="80">
        <f t="shared" si="8"/>
        <v>9104.8057079999999</v>
      </c>
      <c r="S31" s="81">
        <v>38.119999999999997</v>
      </c>
      <c r="T31" s="82">
        <f t="shared" si="1"/>
        <v>10.588888888888889</v>
      </c>
      <c r="U31" s="83">
        <f t="shared" si="7"/>
        <v>11930.352705000001</v>
      </c>
      <c r="V31" s="84">
        <v>49.95</v>
      </c>
      <c r="W31" s="82">
        <f t="shared" si="2"/>
        <v>13.875</v>
      </c>
      <c r="X31" s="71">
        <v>-25.5</v>
      </c>
      <c r="Y31" s="72"/>
      <c r="Z31" s="73"/>
      <c r="AA31" s="73"/>
      <c r="AB31" s="75">
        <v>0</v>
      </c>
      <c r="AC31" s="10">
        <f t="shared" si="5"/>
        <v>100.00000000000003</v>
      </c>
      <c r="AD31" s="11" t="str">
        <f t="shared" si="6"/>
        <v>ОК</v>
      </c>
      <c r="AE31" s="60"/>
      <c r="AF31" s="12"/>
      <c r="AG31" s="12"/>
    </row>
    <row r="32" spans="1:33" x14ac:dyDescent="0.25">
      <c r="A32" s="64">
        <v>22</v>
      </c>
      <c r="B32" s="65">
        <v>95.871600000000001</v>
      </c>
      <c r="C32" s="65">
        <v>2.3129</v>
      </c>
      <c r="D32" s="65">
        <v>0.72450000000000003</v>
      </c>
      <c r="E32" s="65">
        <v>0.1179</v>
      </c>
      <c r="F32" s="65">
        <v>0.1096</v>
      </c>
      <c r="G32" s="65">
        <v>0</v>
      </c>
      <c r="H32" s="65">
        <v>2.3400000000000001E-2</v>
      </c>
      <c r="I32" s="65">
        <v>1.5800000000000002E-2</v>
      </c>
      <c r="J32" s="65">
        <v>1.34E-2</v>
      </c>
      <c r="K32" s="65">
        <v>8.5000000000000006E-3</v>
      </c>
      <c r="L32" s="65">
        <v>0.63390000000000002</v>
      </c>
      <c r="M32" s="65">
        <v>0.16869999999999999</v>
      </c>
      <c r="N32" s="66">
        <v>0.70069999999999999</v>
      </c>
      <c r="O32" s="78">
        <f t="shared" si="3"/>
        <v>8209.1335829999989</v>
      </c>
      <c r="P32" s="84">
        <v>34.369999999999997</v>
      </c>
      <c r="Q32" s="79">
        <f t="shared" si="4"/>
        <v>9.5472222222222207</v>
      </c>
      <c r="R32" s="80">
        <f t="shared" si="8"/>
        <v>9097.6403310000005</v>
      </c>
      <c r="S32" s="81">
        <v>38.090000000000003</v>
      </c>
      <c r="T32" s="82">
        <f t="shared" si="1"/>
        <v>10.580555555555556</v>
      </c>
      <c r="U32" s="83">
        <f t="shared" si="7"/>
        <v>11927.964246</v>
      </c>
      <c r="V32" s="84">
        <v>49.94</v>
      </c>
      <c r="W32" s="82">
        <f t="shared" si="2"/>
        <v>13.872222222222222</v>
      </c>
      <c r="X32" s="71">
        <v>-24.8</v>
      </c>
      <c r="Y32" s="67"/>
      <c r="Z32" s="73" t="s">
        <v>90</v>
      </c>
      <c r="AA32" s="73" t="s">
        <v>89</v>
      </c>
      <c r="AB32" s="70"/>
      <c r="AC32" s="10">
        <f t="shared" si="5"/>
        <v>100.00020000000001</v>
      </c>
      <c r="AD32" s="11" t="str">
        <f t="shared" si="6"/>
        <v xml:space="preserve"> </v>
      </c>
      <c r="AE32" s="60"/>
      <c r="AF32" s="12"/>
      <c r="AG32" s="12"/>
    </row>
    <row r="33" spans="1:33" x14ac:dyDescent="0.25">
      <c r="A33" s="64">
        <v>23</v>
      </c>
      <c r="B33" s="65">
        <v>95.770200000000003</v>
      </c>
      <c r="C33" s="65">
        <v>2.3811</v>
      </c>
      <c r="D33" s="65">
        <v>0.74660000000000004</v>
      </c>
      <c r="E33" s="65">
        <v>0.1207</v>
      </c>
      <c r="F33" s="65">
        <v>0.11070000000000001</v>
      </c>
      <c r="G33" s="65">
        <v>0</v>
      </c>
      <c r="H33" s="65">
        <v>2.35E-2</v>
      </c>
      <c r="I33" s="65">
        <v>1.6299999999999999E-2</v>
      </c>
      <c r="J33" s="65">
        <v>1.37E-2</v>
      </c>
      <c r="K33" s="65"/>
      <c r="L33" s="65">
        <v>0.64029999999999998</v>
      </c>
      <c r="M33" s="65">
        <v>0.17710000000000001</v>
      </c>
      <c r="N33" s="66">
        <v>0.70150000000000001</v>
      </c>
      <c r="O33" s="78">
        <f t="shared" si="3"/>
        <v>8216.2989600000001</v>
      </c>
      <c r="P33" s="84">
        <v>34.4</v>
      </c>
      <c r="Q33" s="79">
        <f t="shared" si="4"/>
        <v>9.5555555555555554</v>
      </c>
      <c r="R33" s="80">
        <f t="shared" si="8"/>
        <v>9107.1941670000015</v>
      </c>
      <c r="S33" s="81">
        <v>38.130000000000003</v>
      </c>
      <c r="T33" s="82">
        <f t="shared" si="1"/>
        <v>10.591666666666667</v>
      </c>
      <c r="U33" s="83">
        <f t="shared" si="7"/>
        <v>11932.741164000001</v>
      </c>
      <c r="V33" s="84">
        <v>49.96</v>
      </c>
      <c r="W33" s="82">
        <f t="shared" si="2"/>
        <v>13.877777777777778</v>
      </c>
      <c r="X33" s="71">
        <v>-25.3</v>
      </c>
      <c r="Y33" s="67"/>
      <c r="Z33" s="69"/>
      <c r="AA33" s="69"/>
      <c r="AB33" s="77"/>
      <c r="AC33" s="10">
        <f t="shared" si="5"/>
        <v>100.00019999999999</v>
      </c>
      <c r="AD33" s="11" t="str">
        <f t="shared" si="6"/>
        <v xml:space="preserve"> </v>
      </c>
      <c r="AE33" s="60"/>
      <c r="AF33" s="12"/>
      <c r="AG33" s="12"/>
    </row>
    <row r="34" spans="1:33" x14ac:dyDescent="0.25">
      <c r="A34" s="64">
        <v>24</v>
      </c>
      <c r="B34" s="65">
        <v>95.755799999999994</v>
      </c>
      <c r="C34" s="65">
        <v>2.3917000000000002</v>
      </c>
      <c r="D34" s="65">
        <v>0.75070000000000003</v>
      </c>
      <c r="E34" s="65">
        <v>0.1211</v>
      </c>
      <c r="F34" s="65">
        <v>0.1105</v>
      </c>
      <c r="G34" s="65">
        <v>0</v>
      </c>
      <c r="H34" s="65">
        <v>2.3800000000000002E-2</v>
      </c>
      <c r="I34" s="65">
        <v>1.66E-2</v>
      </c>
      <c r="J34" s="65">
        <v>1.38E-2</v>
      </c>
      <c r="K34" s="65"/>
      <c r="L34" s="65">
        <v>0.63719999999999999</v>
      </c>
      <c r="M34" s="65">
        <v>0.17899999999999999</v>
      </c>
      <c r="N34" s="66">
        <v>0.70169999999999999</v>
      </c>
      <c r="O34" s="78">
        <f t="shared" si="3"/>
        <v>8218.6874189999999</v>
      </c>
      <c r="P34" s="84">
        <v>34.409999999999997</v>
      </c>
      <c r="Q34" s="79">
        <f t="shared" si="4"/>
        <v>9.5583333333333318</v>
      </c>
      <c r="R34" s="80">
        <f t="shared" si="8"/>
        <v>9107.1941670000015</v>
      </c>
      <c r="S34" s="81">
        <v>38.130000000000003</v>
      </c>
      <c r="T34" s="82">
        <f t="shared" si="1"/>
        <v>10.591666666666667</v>
      </c>
      <c r="U34" s="83">
        <f t="shared" si="7"/>
        <v>11932.741164000001</v>
      </c>
      <c r="V34" s="84">
        <v>49.96</v>
      </c>
      <c r="W34" s="82">
        <f t="shared" si="2"/>
        <v>13.877777777777778</v>
      </c>
      <c r="X34" s="71">
        <v>-25</v>
      </c>
      <c r="Y34" s="67"/>
      <c r="Z34" s="73"/>
      <c r="AA34" s="73"/>
      <c r="AB34" s="70"/>
      <c r="AC34" s="10">
        <f t="shared" si="5"/>
        <v>100.00019999999998</v>
      </c>
      <c r="AD34" s="11" t="str">
        <f t="shared" si="6"/>
        <v xml:space="preserve"> </v>
      </c>
      <c r="AE34" s="60"/>
      <c r="AF34" s="12"/>
      <c r="AG34" s="12"/>
    </row>
    <row r="35" spans="1:33" x14ac:dyDescent="0.25">
      <c r="A35" s="64">
        <v>25</v>
      </c>
      <c r="B35" s="65">
        <v>95.618200000000002</v>
      </c>
      <c r="C35" s="65">
        <v>2.4830000000000001</v>
      </c>
      <c r="D35" s="65">
        <v>0.78300000000000003</v>
      </c>
      <c r="E35" s="65">
        <v>0.12670000000000001</v>
      </c>
      <c r="F35" s="65">
        <v>0.11600000000000001</v>
      </c>
      <c r="G35" s="65">
        <v>0</v>
      </c>
      <c r="H35" s="65">
        <v>2.4799999999999999E-2</v>
      </c>
      <c r="I35" s="65">
        <v>1.6899999999999998E-2</v>
      </c>
      <c r="J35" s="65">
        <v>1.4800000000000001E-2</v>
      </c>
      <c r="K35" s="65"/>
      <c r="L35" s="65">
        <v>0.62509999999999999</v>
      </c>
      <c r="M35" s="65">
        <v>0.19139999999999999</v>
      </c>
      <c r="N35" s="66">
        <v>0.70289999999999997</v>
      </c>
      <c r="O35" s="78">
        <f t="shared" si="3"/>
        <v>8230.6297140000006</v>
      </c>
      <c r="P35" s="84">
        <v>34.46</v>
      </c>
      <c r="Q35" s="79">
        <f t="shared" si="4"/>
        <v>9.5722222222222229</v>
      </c>
      <c r="R35" s="80">
        <f t="shared" si="8"/>
        <v>9121.5249210000002</v>
      </c>
      <c r="S35" s="81">
        <v>38.19</v>
      </c>
      <c r="T35" s="82">
        <f t="shared" si="1"/>
        <v>10.608333333333333</v>
      </c>
      <c r="U35" s="83">
        <f t="shared" si="7"/>
        <v>11939.906541</v>
      </c>
      <c r="V35" s="84">
        <v>49.99</v>
      </c>
      <c r="W35" s="82">
        <f t="shared" si="2"/>
        <v>13.886111111111111</v>
      </c>
      <c r="X35" s="71">
        <v>-25.1</v>
      </c>
      <c r="Y35" s="67"/>
      <c r="Z35" s="69"/>
      <c r="AA35" s="69"/>
      <c r="AB35" s="70"/>
      <c r="AC35" s="10">
        <f t="shared" si="5"/>
        <v>99.999900000000011</v>
      </c>
      <c r="AD35" s="11" t="str">
        <f t="shared" si="6"/>
        <v xml:space="preserve"> </v>
      </c>
      <c r="AE35" s="60"/>
      <c r="AF35" s="12"/>
      <c r="AG35" s="12"/>
    </row>
    <row r="36" spans="1:33" x14ac:dyDescent="0.25">
      <c r="A36" s="64">
        <v>26</v>
      </c>
      <c r="B36" s="65">
        <v>95.478800000000007</v>
      </c>
      <c r="C36" s="65">
        <v>2.5771000000000002</v>
      </c>
      <c r="D36" s="65">
        <v>0.81640000000000001</v>
      </c>
      <c r="E36" s="65">
        <v>0.13250000000000001</v>
      </c>
      <c r="F36" s="65">
        <v>0.1216</v>
      </c>
      <c r="G36" s="65">
        <v>0</v>
      </c>
      <c r="H36" s="65">
        <v>2.6499999999999999E-2</v>
      </c>
      <c r="I36" s="65">
        <v>1.84E-2</v>
      </c>
      <c r="J36" s="65">
        <v>1.5100000000000001E-2</v>
      </c>
      <c r="K36" s="65"/>
      <c r="L36" s="65">
        <v>0.61699999999999999</v>
      </c>
      <c r="M36" s="65">
        <v>0.1968</v>
      </c>
      <c r="N36" s="66">
        <v>0.70420000000000005</v>
      </c>
      <c r="O36" s="78">
        <f t="shared" si="3"/>
        <v>8242.5720089999995</v>
      </c>
      <c r="P36" s="84">
        <v>34.51</v>
      </c>
      <c r="Q36" s="79">
        <f t="shared" si="4"/>
        <v>9.5861111111111104</v>
      </c>
      <c r="R36" s="80">
        <f t="shared" si="8"/>
        <v>9135.8556750000007</v>
      </c>
      <c r="S36" s="81">
        <v>38.25</v>
      </c>
      <c r="T36" s="82">
        <f t="shared" si="1"/>
        <v>10.625</v>
      </c>
      <c r="U36" s="83">
        <f t="shared" si="7"/>
        <v>11947.071918000001</v>
      </c>
      <c r="V36" s="84">
        <v>50.02</v>
      </c>
      <c r="W36" s="82">
        <f t="shared" si="2"/>
        <v>13.894444444444446</v>
      </c>
      <c r="X36" s="71">
        <v>-25.5</v>
      </c>
      <c r="Y36" s="67"/>
      <c r="Z36" s="73"/>
      <c r="AA36" s="73"/>
      <c r="AB36" s="70"/>
      <c r="AC36" s="10">
        <f t="shared" si="5"/>
        <v>100.00020000000001</v>
      </c>
      <c r="AD36" s="11" t="str">
        <f t="shared" si="6"/>
        <v xml:space="preserve"> </v>
      </c>
      <c r="AE36" s="60"/>
      <c r="AF36" s="12"/>
      <c r="AG36" s="12"/>
    </row>
    <row r="37" spans="1:33" x14ac:dyDescent="0.25">
      <c r="A37" s="64">
        <v>27</v>
      </c>
      <c r="B37" s="65">
        <v>95.396000000000001</v>
      </c>
      <c r="C37" s="65">
        <v>2.6316999999999999</v>
      </c>
      <c r="D37" s="65">
        <v>0.83199999999999996</v>
      </c>
      <c r="E37" s="65">
        <v>0.13519999999999999</v>
      </c>
      <c r="F37" s="65">
        <v>0.1242</v>
      </c>
      <c r="G37" s="65">
        <v>0</v>
      </c>
      <c r="H37" s="65">
        <v>2.7300000000000001E-2</v>
      </c>
      <c r="I37" s="65">
        <v>1.9099999999999999E-2</v>
      </c>
      <c r="J37" s="65">
        <v>1.6199999999999999E-2</v>
      </c>
      <c r="K37" s="65"/>
      <c r="L37" s="65">
        <v>0.6149</v>
      </c>
      <c r="M37" s="65">
        <v>0.2036</v>
      </c>
      <c r="N37" s="66">
        <v>0.70489999999999997</v>
      </c>
      <c r="O37" s="78">
        <f t="shared" si="3"/>
        <v>8249.7373860000007</v>
      </c>
      <c r="P37" s="84">
        <v>34.54</v>
      </c>
      <c r="Q37" s="79">
        <f t="shared" si="4"/>
        <v>9.5944444444444432</v>
      </c>
      <c r="R37" s="80">
        <f t="shared" si="8"/>
        <v>9143.0210520000001</v>
      </c>
      <c r="S37" s="81">
        <v>38.28</v>
      </c>
      <c r="T37" s="82">
        <f t="shared" si="1"/>
        <v>10.633333333333333</v>
      </c>
      <c r="U37" s="83">
        <f t="shared" si="7"/>
        <v>11949.460376999999</v>
      </c>
      <c r="V37" s="84">
        <v>50.03</v>
      </c>
      <c r="W37" s="82">
        <f t="shared" si="2"/>
        <v>13.897222222222222</v>
      </c>
      <c r="X37" s="71">
        <v>-26.1</v>
      </c>
      <c r="Y37" s="67"/>
      <c r="Z37" s="69"/>
      <c r="AA37" s="69"/>
      <c r="AB37" s="70"/>
      <c r="AC37" s="10">
        <f t="shared" si="5"/>
        <v>100.00019999999998</v>
      </c>
      <c r="AD37" s="11" t="str">
        <f t="shared" si="6"/>
        <v xml:space="preserve"> </v>
      </c>
      <c r="AE37" s="60"/>
      <c r="AF37" s="12"/>
      <c r="AG37" s="12"/>
    </row>
    <row r="38" spans="1:33" x14ac:dyDescent="0.25">
      <c r="A38" s="64">
        <v>28</v>
      </c>
      <c r="B38" s="65">
        <v>95.412400000000005</v>
      </c>
      <c r="C38" s="65">
        <v>2.6196999999999999</v>
      </c>
      <c r="D38" s="65">
        <v>0.82909999999999995</v>
      </c>
      <c r="E38" s="65">
        <v>0.13519999999999999</v>
      </c>
      <c r="F38" s="65">
        <v>0.1241</v>
      </c>
      <c r="G38" s="65">
        <v>0</v>
      </c>
      <c r="H38" s="65">
        <v>2.6599999999999999E-2</v>
      </c>
      <c r="I38" s="65">
        <v>1.89E-2</v>
      </c>
      <c r="J38" s="65">
        <v>1.61E-2</v>
      </c>
      <c r="K38" s="65">
        <v>7.7999999999999996E-3</v>
      </c>
      <c r="L38" s="65">
        <v>0.60780000000000001</v>
      </c>
      <c r="M38" s="65">
        <v>0.20250000000000001</v>
      </c>
      <c r="N38" s="66">
        <v>0.70479999999999998</v>
      </c>
      <c r="O38" s="78">
        <f t="shared" si="3"/>
        <v>8249.7373860000007</v>
      </c>
      <c r="P38" s="84">
        <v>34.54</v>
      </c>
      <c r="Q38" s="79">
        <f t="shared" si="4"/>
        <v>9.5944444444444432</v>
      </c>
      <c r="R38" s="80">
        <f t="shared" si="8"/>
        <v>9140.6325930000003</v>
      </c>
      <c r="S38" s="81">
        <v>38.270000000000003</v>
      </c>
      <c r="T38" s="82">
        <f t="shared" si="1"/>
        <v>10.630555555555556</v>
      </c>
      <c r="U38" s="83">
        <f t="shared" si="7"/>
        <v>11949.460376999999</v>
      </c>
      <c r="V38" s="84">
        <v>50.03</v>
      </c>
      <c r="W38" s="82">
        <f t="shared" si="2"/>
        <v>13.897222222222222</v>
      </c>
      <c r="X38" s="71">
        <v>-25.9</v>
      </c>
      <c r="Y38" s="72">
        <v>-23.1</v>
      </c>
      <c r="Z38" s="68"/>
      <c r="AA38" s="69"/>
      <c r="AB38" s="70"/>
      <c r="AC38" s="10">
        <f t="shared" si="5"/>
        <v>100.00019999999999</v>
      </c>
      <c r="AD38" s="11" t="str">
        <f>IF(AC38=100,"ОК"," ")</f>
        <v xml:space="preserve"> </v>
      </c>
      <c r="AE38" s="60"/>
      <c r="AF38" s="12"/>
      <c r="AG38" s="12"/>
    </row>
    <row r="39" spans="1:33" x14ac:dyDescent="0.25">
      <c r="A39" s="64">
        <v>29</v>
      </c>
      <c r="B39" s="65">
        <v>95.427899999999994</v>
      </c>
      <c r="C39" s="65">
        <v>2.6128</v>
      </c>
      <c r="D39" s="65">
        <v>0.82609999999999995</v>
      </c>
      <c r="E39" s="65">
        <v>0.13450000000000001</v>
      </c>
      <c r="F39" s="65">
        <v>0.1235</v>
      </c>
      <c r="G39" s="65">
        <v>0</v>
      </c>
      <c r="H39" s="65">
        <v>2.6599999999999999E-2</v>
      </c>
      <c r="I39" s="65">
        <v>1.8700000000000001E-2</v>
      </c>
      <c r="J39" s="65">
        <v>1.5900000000000001E-2</v>
      </c>
      <c r="K39" s="65"/>
      <c r="L39" s="65">
        <v>0.61260000000000003</v>
      </c>
      <c r="M39" s="65">
        <v>0.20150000000000001</v>
      </c>
      <c r="N39" s="66">
        <v>0.7046</v>
      </c>
      <c r="O39" s="78">
        <f t="shared" si="3"/>
        <v>8247.3489270000009</v>
      </c>
      <c r="P39" s="84">
        <v>34.53</v>
      </c>
      <c r="Q39" s="79">
        <f t="shared" si="4"/>
        <v>9.5916666666666668</v>
      </c>
      <c r="R39" s="80">
        <f t="shared" si="8"/>
        <v>9140.6325930000003</v>
      </c>
      <c r="S39" s="81">
        <v>38.270000000000003</v>
      </c>
      <c r="T39" s="82">
        <f t="shared" si="1"/>
        <v>10.630555555555556</v>
      </c>
      <c r="U39" s="83">
        <f t="shared" si="7"/>
        <v>11949.460376999999</v>
      </c>
      <c r="V39" s="84">
        <v>50.03</v>
      </c>
      <c r="W39" s="82">
        <f t="shared" si="2"/>
        <v>13.897222222222222</v>
      </c>
      <c r="X39" s="71">
        <v>-25</v>
      </c>
      <c r="Y39" s="67"/>
      <c r="Z39" s="68"/>
      <c r="AA39" s="69"/>
      <c r="AB39" s="70"/>
      <c r="AC39" s="10">
        <f t="shared" si="5"/>
        <v>100.00009999999999</v>
      </c>
      <c r="AD39" s="11"/>
      <c r="AE39" s="60"/>
      <c r="AF39" s="12"/>
      <c r="AG39" s="12"/>
    </row>
    <row r="40" spans="1:33" x14ac:dyDescent="0.25">
      <c r="A40" s="64">
        <v>30</v>
      </c>
      <c r="B40" s="65">
        <v>95.417199999999994</v>
      </c>
      <c r="C40" s="65">
        <v>2.6248999999999998</v>
      </c>
      <c r="D40" s="65">
        <v>0.82720000000000005</v>
      </c>
      <c r="E40" s="65">
        <v>0.13270000000000001</v>
      </c>
      <c r="F40" s="65">
        <v>0.1208</v>
      </c>
      <c r="G40" s="65">
        <v>0</v>
      </c>
      <c r="H40" s="65">
        <v>2.6499999999999999E-2</v>
      </c>
      <c r="I40" s="65">
        <v>1.8499999999999999E-2</v>
      </c>
      <c r="J40" s="65">
        <v>1.5299999999999999E-2</v>
      </c>
      <c r="K40" s="65"/>
      <c r="L40" s="65">
        <v>0.61280000000000001</v>
      </c>
      <c r="M40" s="65">
        <v>0.20419999999999999</v>
      </c>
      <c r="N40" s="66">
        <v>0.70469999999999999</v>
      </c>
      <c r="O40" s="78">
        <f t="shared" si="3"/>
        <v>8247.3489270000009</v>
      </c>
      <c r="P40" s="84">
        <v>34.53</v>
      </c>
      <c r="Q40" s="79">
        <f t="shared" si="4"/>
        <v>9.5916666666666668</v>
      </c>
      <c r="R40" s="80">
        <f t="shared" si="8"/>
        <v>9140.6325930000003</v>
      </c>
      <c r="S40" s="81">
        <v>38.270000000000003</v>
      </c>
      <c r="T40" s="82">
        <f t="shared" si="1"/>
        <v>10.630555555555556</v>
      </c>
      <c r="U40" s="83">
        <f t="shared" si="7"/>
        <v>11949.460376999999</v>
      </c>
      <c r="V40" s="84">
        <v>50.03</v>
      </c>
      <c r="W40" s="82">
        <f t="shared" si="2"/>
        <v>13.897222222222222</v>
      </c>
      <c r="X40" s="71">
        <v>-24.4</v>
      </c>
      <c r="Y40" s="67"/>
      <c r="Z40" s="68"/>
      <c r="AA40" s="69"/>
      <c r="AB40" s="70"/>
      <c r="AC40" s="10">
        <f t="shared" si="5"/>
        <v>100.00009999999999</v>
      </c>
      <c r="AD40" s="11"/>
      <c r="AE40" s="60"/>
      <c r="AF40" s="12"/>
      <c r="AG40" s="12"/>
    </row>
    <row r="41" spans="1:33" ht="15.75" thickBot="1" x14ac:dyDescent="0.3">
      <c r="A41" s="175">
        <v>31</v>
      </c>
      <c r="B41" s="176">
        <v>95.304100000000005</v>
      </c>
      <c r="C41" s="176">
        <v>2.6964000000000001</v>
      </c>
      <c r="D41" s="176">
        <v>0.8488</v>
      </c>
      <c r="E41" s="176">
        <v>0.13619999999999999</v>
      </c>
      <c r="F41" s="176">
        <v>0.1244</v>
      </c>
      <c r="G41" s="176">
        <v>0</v>
      </c>
      <c r="H41" s="176">
        <v>2.6599999999999999E-2</v>
      </c>
      <c r="I41" s="176">
        <v>1.8200000000000001E-2</v>
      </c>
      <c r="J41" s="176">
        <v>1.5100000000000001E-2</v>
      </c>
      <c r="K41" s="176"/>
      <c r="L41" s="176">
        <v>0.61629999999999996</v>
      </c>
      <c r="M41" s="176">
        <v>0.21410000000000001</v>
      </c>
      <c r="N41" s="177">
        <v>0.7056</v>
      </c>
      <c r="O41" s="178">
        <f t="shared" si="3"/>
        <v>8254.5143040000003</v>
      </c>
      <c r="P41" s="179">
        <v>34.56</v>
      </c>
      <c r="Q41" s="180">
        <f t="shared" si="4"/>
        <v>9.6</v>
      </c>
      <c r="R41" s="181">
        <f t="shared" si="8"/>
        <v>9147.7979699999996</v>
      </c>
      <c r="S41" s="182">
        <v>38.299999999999997</v>
      </c>
      <c r="T41" s="183">
        <f t="shared" si="1"/>
        <v>10.638888888888888</v>
      </c>
      <c r="U41" s="184">
        <f t="shared" si="7"/>
        <v>11951.848835999999</v>
      </c>
      <c r="V41" s="179">
        <v>50.04</v>
      </c>
      <c r="W41" s="183">
        <f t="shared" si="2"/>
        <v>13.899999999999999</v>
      </c>
      <c r="X41" s="185">
        <v>-25.2</v>
      </c>
      <c r="Y41" s="186"/>
      <c r="Z41" s="187"/>
      <c r="AA41" s="188"/>
      <c r="AB41" s="189"/>
      <c r="AC41" s="10">
        <f t="shared" si="5"/>
        <v>100.00019999999999</v>
      </c>
      <c r="AD41" s="11"/>
      <c r="AE41" s="60"/>
      <c r="AF41" s="12"/>
      <c r="AG41" s="12"/>
    </row>
    <row r="42" spans="1:33" ht="15" customHeight="1" thickBot="1" x14ac:dyDescent="0.3">
      <c r="A42" s="153" t="s">
        <v>85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/>
      <c r="O42" s="156">
        <v>8203.3783735247034</v>
      </c>
      <c r="P42" s="157">
        <v>34.345904089309059</v>
      </c>
      <c r="Q42" s="158">
        <v>9.5405289136969618</v>
      </c>
      <c r="R42" s="156">
        <v>9092.0762990563508</v>
      </c>
      <c r="S42" s="157">
        <v>38.066704511387272</v>
      </c>
      <c r="T42" s="158">
        <v>10.574084586496465</v>
      </c>
      <c r="V42" s="121"/>
      <c r="W42" s="121"/>
      <c r="X42" s="121"/>
      <c r="Y42" s="121"/>
      <c r="Z42" s="121"/>
      <c r="AA42" s="121"/>
      <c r="AC42" s="54"/>
      <c r="AD42" s="55"/>
      <c r="AE42" s="12"/>
      <c r="AF42" s="12"/>
    </row>
    <row r="43" spans="1:33" ht="19.5" customHeight="1" thickBot="1" x14ac:dyDescent="0.3">
      <c r="A43" s="56"/>
      <c r="B43" s="14"/>
      <c r="C43" s="14"/>
      <c r="D43" s="14"/>
      <c r="E43" s="14"/>
      <c r="F43" s="14"/>
      <c r="G43" s="14"/>
      <c r="H43" s="130" t="s">
        <v>31</v>
      </c>
      <c r="I43" s="131"/>
      <c r="J43" s="131"/>
      <c r="K43" s="131"/>
      <c r="L43" s="131"/>
      <c r="M43" s="131"/>
      <c r="N43" s="132"/>
      <c r="O43" s="119"/>
      <c r="P43" s="120"/>
      <c r="Q43" s="118"/>
      <c r="R43" s="119"/>
      <c r="S43" s="120"/>
      <c r="T43" s="118"/>
      <c r="V43" s="121"/>
      <c r="W43" s="121"/>
      <c r="X43" s="121"/>
      <c r="Y43" s="121"/>
      <c r="Z43" s="121"/>
      <c r="AA43" s="121"/>
      <c r="AC43" s="57"/>
      <c r="AD43" s="57"/>
    </row>
    <row r="44" spans="1:33" ht="19.5" customHeight="1" x14ac:dyDescent="0.25">
      <c r="A44" s="46"/>
      <c r="B44" s="14"/>
      <c r="C44" s="14"/>
      <c r="D44" s="14"/>
      <c r="E44" s="14"/>
      <c r="F44" s="14"/>
      <c r="G44" s="1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121"/>
      <c r="W44" s="121"/>
      <c r="X44" s="121"/>
      <c r="Y44" s="121"/>
      <c r="Z44" s="121"/>
      <c r="AA44" s="121"/>
      <c r="AC44" s="57"/>
      <c r="AD44" s="57"/>
    </row>
    <row r="45" spans="1:33" s="19" customFormat="1" ht="30" customHeight="1" x14ac:dyDescent="0.25">
      <c r="A45" s="59"/>
      <c r="B45" s="150" t="s">
        <v>93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21"/>
      <c r="W45" s="121"/>
      <c r="X45" s="121"/>
      <c r="Y45" s="121"/>
      <c r="Z45" s="121"/>
      <c r="AA45" s="121"/>
    </row>
    <row r="46" spans="1:33" s="19" customFormat="1" x14ac:dyDescent="0.25">
      <c r="A46" s="45"/>
      <c r="B46" s="43"/>
      <c r="C46" s="22"/>
      <c r="D46" s="46"/>
      <c r="E46" s="148" t="s">
        <v>32</v>
      </c>
      <c r="F46" s="148"/>
      <c r="G46" s="148"/>
      <c r="H46" s="148"/>
      <c r="I46" s="148"/>
      <c r="J46" s="148"/>
      <c r="K46" s="148"/>
      <c r="L46" s="148"/>
      <c r="M46" s="149"/>
      <c r="N46" s="44"/>
      <c r="O46" s="5" t="s">
        <v>33</v>
      </c>
      <c r="P46" s="5"/>
      <c r="Q46" s="44"/>
      <c r="R46" s="5" t="s">
        <v>34</v>
      </c>
      <c r="S46" s="44"/>
      <c r="T46" s="44"/>
      <c r="U46" s="44"/>
      <c r="V46" s="121"/>
      <c r="W46" s="121"/>
      <c r="X46" s="121"/>
      <c r="Y46" s="121"/>
      <c r="Z46" s="121"/>
      <c r="AA46" s="121"/>
    </row>
    <row r="47" spans="1:33" ht="30" customHeight="1" x14ac:dyDescent="0.25">
      <c r="B47" s="151" t="s">
        <v>91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21"/>
      <c r="W47" s="121"/>
      <c r="X47" s="121"/>
      <c r="Y47" s="121"/>
      <c r="Z47" s="121"/>
      <c r="AA47" s="121"/>
    </row>
    <row r="48" spans="1:33" ht="21" customHeight="1" x14ac:dyDescent="0.25">
      <c r="B48" s="6"/>
      <c r="C48" s="6"/>
      <c r="D48" s="6"/>
      <c r="E48" s="5" t="s">
        <v>35</v>
      </c>
      <c r="F48" s="6"/>
      <c r="G48" s="6"/>
      <c r="H48" s="6"/>
      <c r="I48" s="6"/>
      <c r="J48" s="6"/>
      <c r="K48" s="6"/>
      <c r="L48" s="6"/>
      <c r="M48" s="6"/>
      <c r="N48" s="6"/>
      <c r="O48" s="5" t="s">
        <v>33</v>
      </c>
      <c r="P48" s="6"/>
      <c r="Q48" s="6"/>
      <c r="R48" s="5" t="s">
        <v>34</v>
      </c>
      <c r="S48" s="6"/>
      <c r="T48" s="6"/>
      <c r="U48" s="6"/>
      <c r="V48" s="121"/>
      <c r="W48" s="121"/>
      <c r="X48" s="121"/>
      <c r="Y48" s="121"/>
      <c r="Z48" s="121"/>
      <c r="AA48" s="121"/>
    </row>
    <row r="49" spans="2:27" ht="24.75" customHeight="1" x14ac:dyDescent="0.25">
      <c r="B49" s="152" t="s">
        <v>92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21"/>
      <c r="W49" s="121"/>
      <c r="X49" s="121"/>
      <c r="Y49" s="121"/>
      <c r="Z49" s="121"/>
      <c r="AA49" s="121"/>
    </row>
    <row r="50" spans="2:27" x14ac:dyDescent="0.25">
      <c r="B50" s="6"/>
      <c r="C50" s="6"/>
      <c r="D50" s="6"/>
      <c r="E50" s="5" t="s">
        <v>36</v>
      </c>
      <c r="F50" s="6"/>
      <c r="G50" s="6"/>
      <c r="H50" s="6"/>
      <c r="I50" s="6"/>
      <c r="J50" s="6"/>
      <c r="K50" s="6"/>
      <c r="L50" s="6"/>
      <c r="M50" s="6"/>
      <c r="N50" s="6"/>
      <c r="O50" s="5" t="s">
        <v>33</v>
      </c>
      <c r="P50" s="6"/>
      <c r="Q50" s="6"/>
      <c r="R50" s="5" t="s">
        <v>34</v>
      </c>
      <c r="S50" s="6"/>
      <c r="T50" s="6"/>
      <c r="U50" s="6"/>
    </row>
  </sheetData>
  <mergeCells count="48">
    <mergeCell ref="B49:U49"/>
    <mergeCell ref="B47:U47"/>
    <mergeCell ref="B45:U45"/>
    <mergeCell ref="O42:O43"/>
    <mergeCell ref="P42:P43"/>
    <mergeCell ref="L9:L10"/>
    <mergeCell ref="M9:M10"/>
    <mergeCell ref="O9:O10"/>
    <mergeCell ref="P9:P10"/>
    <mergeCell ref="H43:N43"/>
    <mergeCell ref="A42:N42"/>
    <mergeCell ref="A7:A10"/>
    <mergeCell ref="F9:F10"/>
    <mergeCell ref="V9:V10"/>
    <mergeCell ref="W9:W10"/>
    <mergeCell ref="Q42:Q43"/>
    <mergeCell ref="R42:R43"/>
    <mergeCell ref="S42:S43"/>
    <mergeCell ref="T42:T43"/>
    <mergeCell ref="V42:AA49"/>
    <mergeCell ref="AA7:AA10"/>
    <mergeCell ref="Q9:Q10"/>
    <mergeCell ref="R9:R10"/>
    <mergeCell ref="S9:S10"/>
    <mergeCell ref="E46:L46"/>
    <mergeCell ref="T9:T10"/>
    <mergeCell ref="U9:U10"/>
    <mergeCell ref="AB7:AB10"/>
    <mergeCell ref="Y7:Y10"/>
    <mergeCell ref="Z7:Z10"/>
    <mergeCell ref="G9:G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N8:N10"/>
    <mergeCell ref="Y5:Z5"/>
    <mergeCell ref="K2:Z2"/>
    <mergeCell ref="J4:Y4"/>
    <mergeCell ref="J3:Y3"/>
    <mergeCell ref="U5:W5"/>
  </mergeCells>
  <printOptions verticalCentered="1"/>
  <pageMargins left="0.70866141732283472" right="0" top="0" bottom="0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opLeftCell="A13" zoomScale="80" zoomScaleNormal="80" workbookViewId="0">
      <selection activeCell="C22" sqref="C22"/>
    </sheetView>
  </sheetViews>
  <sheetFormatPr defaultColWidth="9.140625" defaultRowHeight="14.25" x14ac:dyDescent="0.2"/>
  <cols>
    <col min="1" max="1" width="23.85546875" style="19" customWidth="1"/>
    <col min="2" max="2" width="26.85546875" style="19" customWidth="1"/>
    <col min="3" max="3" width="21.140625" style="19" customWidth="1"/>
    <col min="4" max="4" width="21.42578125" style="19" customWidth="1"/>
    <col min="5" max="5" width="22" style="19" customWidth="1"/>
    <col min="6" max="14" width="12.7109375" style="19" customWidth="1"/>
    <col min="15" max="15" width="20.140625" style="19" customWidth="1"/>
    <col min="16" max="16384" width="9.140625" style="19"/>
  </cols>
  <sheetData>
    <row r="1" spans="1:34" ht="15" x14ac:dyDescent="0.2">
      <c r="A1" s="141"/>
      <c r="B1" s="141"/>
    </row>
    <row r="2" spans="1:34" ht="15" x14ac:dyDescent="0.25">
      <c r="A2" s="142" t="s">
        <v>78</v>
      </c>
      <c r="B2" s="142"/>
      <c r="C2" s="142"/>
      <c r="D2" s="142"/>
      <c r="E2" s="142"/>
      <c r="F2" s="20"/>
      <c r="G2" s="21"/>
      <c r="H2" s="21"/>
      <c r="I2" s="21"/>
      <c r="J2" s="21"/>
      <c r="K2" s="21"/>
    </row>
    <row r="3" spans="1:34" ht="15.75" thickBot="1" x14ac:dyDescent="0.3">
      <c r="A3" s="22"/>
      <c r="B3" s="22"/>
      <c r="C3" s="22"/>
      <c r="D3" s="22"/>
      <c r="E3" s="22"/>
      <c r="F3" s="22"/>
    </row>
    <row r="4" spans="1:34" ht="34.5" customHeight="1" thickBot="1" x14ac:dyDescent="0.3">
      <c r="A4" s="143" t="s">
        <v>40</v>
      </c>
      <c r="B4" s="143" t="s">
        <v>41</v>
      </c>
      <c r="C4" s="145" t="s">
        <v>42</v>
      </c>
      <c r="D4" s="146"/>
      <c r="E4" s="147"/>
      <c r="F4" s="22"/>
    </row>
    <row r="5" spans="1:34" ht="24" customHeight="1" thickBot="1" x14ac:dyDescent="0.3">
      <c r="A5" s="144"/>
      <c r="B5" s="144"/>
      <c r="C5" s="23" t="s">
        <v>43</v>
      </c>
      <c r="D5" s="24" t="s">
        <v>44</v>
      </c>
      <c r="E5" s="23" t="s">
        <v>45</v>
      </c>
      <c r="F5" s="22"/>
    </row>
    <row r="6" spans="1:34" ht="20.100000000000001" customHeight="1" thickBot="1" x14ac:dyDescent="0.3">
      <c r="A6" s="138" t="s">
        <v>49</v>
      </c>
      <c r="B6" s="25" t="s">
        <v>50</v>
      </c>
      <c r="C6" s="26">
        <v>38.065809482427383</v>
      </c>
      <c r="D6" s="27">
        <v>9091.862525058903</v>
      </c>
      <c r="E6" s="28">
        <v>10.573835967340939</v>
      </c>
      <c r="F6" s="22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20.100000000000001" customHeight="1" thickBot="1" x14ac:dyDescent="0.3">
      <c r="A7" s="139"/>
      <c r="B7" s="29" t="s">
        <v>51</v>
      </c>
      <c r="C7" s="30">
        <v>38.066542404706105</v>
      </c>
      <c r="D7" s="31">
        <v>9092.0375805401945</v>
      </c>
      <c r="E7" s="28">
        <v>10.574039556862807</v>
      </c>
      <c r="F7" s="22"/>
    </row>
    <row r="8" spans="1:34" ht="20.100000000000001" customHeight="1" thickBot="1" x14ac:dyDescent="0.3">
      <c r="A8" s="139"/>
      <c r="B8" s="25" t="s">
        <v>52</v>
      </c>
      <c r="C8" s="26">
        <v>38.066488188309499</v>
      </c>
      <c r="D8" s="27">
        <v>9092.0246311761512</v>
      </c>
      <c r="E8" s="28">
        <v>10.574024496752639</v>
      </c>
      <c r="F8" s="22"/>
      <c r="H8" s="61"/>
    </row>
    <row r="9" spans="1:34" ht="20.100000000000001" customHeight="1" thickBot="1" x14ac:dyDescent="0.3">
      <c r="A9" s="139"/>
      <c r="B9" s="29" t="s">
        <v>53</v>
      </c>
      <c r="C9" s="30">
        <v>38.068347258135603</v>
      </c>
      <c r="D9" s="31">
        <v>9092.4686623819307</v>
      </c>
      <c r="E9" s="28">
        <v>10.574540905037667</v>
      </c>
      <c r="F9" s="22"/>
      <c r="H9" s="61"/>
    </row>
    <row r="10" spans="1:34" ht="20.100000000000001" customHeight="1" thickBot="1" x14ac:dyDescent="0.3">
      <c r="A10" s="139"/>
      <c r="B10" s="25" t="s">
        <v>54</v>
      </c>
      <c r="C10" s="26">
        <v>38.065209745084573</v>
      </c>
      <c r="D10" s="27">
        <v>9091.7192802534955</v>
      </c>
      <c r="E10" s="28">
        <v>10.573669373634603</v>
      </c>
      <c r="F10" s="22"/>
      <c r="H10" s="61"/>
    </row>
    <row r="11" spans="1:34" ht="20.100000000000001" customHeight="1" thickBot="1" x14ac:dyDescent="0.3">
      <c r="A11" s="139"/>
      <c r="B11" s="29" t="s">
        <v>55</v>
      </c>
      <c r="C11" s="30">
        <v>38.068159967241655</v>
      </c>
      <c r="D11" s="31">
        <v>9092.4239287198034</v>
      </c>
      <c r="E11" s="28">
        <v>10.574488879789348</v>
      </c>
      <c r="F11" s="22"/>
      <c r="H11" s="61"/>
    </row>
    <row r="12" spans="1:34" ht="20.100000000000001" customHeight="1" thickBot="1" x14ac:dyDescent="0.3">
      <c r="A12" s="139"/>
      <c r="B12" s="25" t="s">
        <v>56</v>
      </c>
      <c r="C12" s="26">
        <v>38.067045463590226</v>
      </c>
      <c r="D12" s="27">
        <v>9092.1577340921249</v>
      </c>
      <c r="E12" s="28">
        <v>10.574179295441729</v>
      </c>
      <c r="F12" s="22"/>
      <c r="H12" s="61"/>
    </row>
    <row r="13" spans="1:34" ht="20.100000000000001" customHeight="1" thickBot="1" x14ac:dyDescent="0.3">
      <c r="A13" s="139"/>
      <c r="B13" s="29" t="s">
        <v>57</v>
      </c>
      <c r="C13" s="30">
        <v>38.066518188704535</v>
      </c>
      <c r="D13" s="31">
        <v>9092.031796647505</v>
      </c>
      <c r="E13" s="28">
        <v>10.574032830195703</v>
      </c>
      <c r="F13" s="22"/>
      <c r="H13" s="61"/>
    </row>
    <row r="14" spans="1:34" ht="20.100000000000001" customHeight="1" thickBot="1" x14ac:dyDescent="0.3">
      <c r="A14" s="139"/>
      <c r="B14" s="25" t="s">
        <v>59</v>
      </c>
      <c r="C14" s="26">
        <v>38.068192339427874</v>
      </c>
      <c r="D14" s="27">
        <v>9092.4316606837565</v>
      </c>
      <c r="E14" s="28">
        <v>10.574497872063299</v>
      </c>
      <c r="F14" s="22"/>
      <c r="H14" s="61"/>
    </row>
    <row r="15" spans="1:34" ht="20.100000000000001" customHeight="1" thickBot="1" x14ac:dyDescent="0.3">
      <c r="A15" s="139"/>
      <c r="B15" s="29" t="s">
        <v>58</v>
      </c>
      <c r="C15" s="32">
        <v>38.068861310136981</v>
      </c>
      <c r="D15" s="31">
        <v>9092.5914415948464</v>
      </c>
      <c r="E15" s="28">
        <v>10.574683697260273</v>
      </c>
      <c r="F15" s="22"/>
      <c r="H15" s="61"/>
    </row>
    <row r="16" spans="1:34" ht="20.100000000000001" customHeight="1" thickBot="1" x14ac:dyDescent="0.3">
      <c r="A16" s="139"/>
      <c r="B16" s="33" t="s">
        <v>60</v>
      </c>
      <c r="C16" s="28">
        <v>38.067455062382805</v>
      </c>
      <c r="D16" s="34">
        <v>9092.2555650843769</v>
      </c>
      <c r="E16" s="28">
        <v>10.574293072884112</v>
      </c>
      <c r="F16" s="22"/>
      <c r="H16" s="61"/>
    </row>
    <row r="17" spans="1:8" ht="20.100000000000001" customHeight="1" thickBot="1" x14ac:dyDescent="0.3">
      <c r="A17" s="139"/>
      <c r="B17" s="35" t="s">
        <v>61</v>
      </c>
      <c r="C17" s="36">
        <v>38.06752253539733</v>
      </c>
      <c r="D17" s="31">
        <v>9092.2716807372581</v>
      </c>
      <c r="E17" s="28">
        <v>10.574311815388148</v>
      </c>
      <c r="F17" s="22"/>
      <c r="H17" s="61"/>
    </row>
    <row r="18" spans="1:8" ht="20.100000000000001" customHeight="1" thickBot="1" x14ac:dyDescent="0.3">
      <c r="A18" s="139"/>
      <c r="B18" s="35" t="s">
        <v>62</v>
      </c>
      <c r="C18" s="28">
        <v>38.06861235465081</v>
      </c>
      <c r="D18" s="37">
        <v>9092.531979597692</v>
      </c>
      <c r="E18" s="28">
        <v>10.574614542958559</v>
      </c>
      <c r="F18" s="22"/>
      <c r="H18" s="61"/>
    </row>
    <row r="19" spans="1:8" ht="20.100000000000001" customHeight="1" thickBot="1" x14ac:dyDescent="0.3">
      <c r="A19" s="139"/>
      <c r="B19" s="25" t="s">
        <v>63</v>
      </c>
      <c r="C19" s="26">
        <v>38.06467953475385</v>
      </c>
      <c r="D19" s="27">
        <v>9091.5926416898637</v>
      </c>
      <c r="E19" s="28">
        <v>10.573522092987181</v>
      </c>
      <c r="F19" s="22"/>
      <c r="H19" s="61"/>
    </row>
    <row r="20" spans="1:8" ht="20.100000000000001" customHeight="1" thickBot="1" x14ac:dyDescent="0.3">
      <c r="A20" s="139"/>
      <c r="B20" s="29" t="s">
        <v>64</v>
      </c>
      <c r="C20" s="30">
        <v>38.065598146439292</v>
      </c>
      <c r="D20" s="31">
        <v>9091.8120483246239</v>
      </c>
      <c r="E20" s="28">
        <v>10.573777262899803</v>
      </c>
      <c r="F20" s="22"/>
      <c r="H20" s="61"/>
    </row>
    <row r="21" spans="1:8" ht="20.100000000000001" customHeight="1" thickBot="1" x14ac:dyDescent="0.3">
      <c r="A21" s="139"/>
      <c r="B21" s="25" t="s">
        <v>65</v>
      </c>
      <c r="C21" s="26">
        <v>38.065023083105963</v>
      </c>
      <c r="D21" s="27">
        <v>9091.6746968052194</v>
      </c>
      <c r="E21" s="28">
        <v>10.573617523084989</v>
      </c>
      <c r="F21" s="22"/>
      <c r="H21" s="61"/>
    </row>
    <row r="22" spans="1:8" ht="20.100000000000001" customHeight="1" thickBot="1" x14ac:dyDescent="0.3">
      <c r="A22" s="139"/>
      <c r="B22" s="29" t="s">
        <v>66</v>
      </c>
      <c r="C22" s="30">
        <v>38.070521658695498</v>
      </c>
      <c r="D22" s="31">
        <v>9092.9880090406186</v>
      </c>
      <c r="E22" s="28">
        <v>10.575144905193193</v>
      </c>
      <c r="F22" s="22"/>
      <c r="H22" s="61"/>
    </row>
    <row r="23" spans="1:8" ht="20.100000000000001" customHeight="1" thickBot="1" x14ac:dyDescent="0.3">
      <c r="A23" s="139"/>
      <c r="B23" s="25" t="s">
        <v>67</v>
      </c>
      <c r="C23" s="26">
        <v>38.064729578740454</v>
      </c>
      <c r="D23" s="27">
        <v>9091.6045944908856</v>
      </c>
      <c r="E23" s="28">
        <v>10.57353599409457</v>
      </c>
      <c r="F23" s="22"/>
      <c r="H23" s="61"/>
    </row>
    <row r="24" spans="1:8" ht="20.100000000000001" customHeight="1" thickBot="1" x14ac:dyDescent="0.3">
      <c r="A24" s="139"/>
      <c r="B24" s="29" t="s">
        <v>68</v>
      </c>
      <c r="C24" s="30">
        <v>38.066587948629902</v>
      </c>
      <c r="D24" s="31">
        <v>9092.0484585196627</v>
      </c>
      <c r="E24" s="28">
        <v>10.57405220795275</v>
      </c>
      <c r="F24" s="22"/>
      <c r="H24" s="61"/>
    </row>
    <row r="25" spans="1:8" ht="20.100000000000001" customHeight="1" thickBot="1" x14ac:dyDescent="0.3">
      <c r="A25" s="139"/>
      <c r="B25" s="25" t="s">
        <v>69</v>
      </c>
      <c r="C25" s="26">
        <v>38.065114165188881</v>
      </c>
      <c r="D25" s="27">
        <v>9091.6964513872863</v>
      </c>
      <c r="E25" s="28">
        <v>10.573642823663578</v>
      </c>
      <c r="F25" s="22"/>
      <c r="H25" s="61"/>
    </row>
    <row r="26" spans="1:8" ht="20.100000000000001" customHeight="1" thickBot="1" x14ac:dyDescent="0.3">
      <c r="A26" s="139"/>
      <c r="B26" s="29" t="s">
        <v>70</v>
      </c>
      <c r="C26" s="30">
        <v>38.067771976836973</v>
      </c>
      <c r="D26" s="31">
        <v>9092.3312588024055</v>
      </c>
      <c r="E26" s="28">
        <v>10.574381104676936</v>
      </c>
      <c r="F26" s="22"/>
      <c r="H26" s="61"/>
    </row>
    <row r="27" spans="1:8" ht="20.100000000000001" customHeight="1" thickBot="1" x14ac:dyDescent="0.3">
      <c r="A27" s="139"/>
      <c r="B27" s="25" t="s">
        <v>71</v>
      </c>
      <c r="C27" s="26">
        <v>38.065447828573397</v>
      </c>
      <c r="D27" s="27">
        <v>9091.7761455186592</v>
      </c>
      <c r="E27" s="28">
        <v>10.573735507937055</v>
      </c>
      <c r="F27" s="22"/>
      <c r="H27" s="61"/>
    </row>
    <row r="28" spans="1:8" ht="20.100000000000001" customHeight="1" thickBot="1" x14ac:dyDescent="0.3">
      <c r="A28" s="139"/>
      <c r="B28" s="29" t="s">
        <v>72</v>
      </c>
      <c r="C28" s="32">
        <v>38.066493477271266</v>
      </c>
      <c r="D28" s="31">
        <v>9092.0258944229845</v>
      </c>
      <c r="E28" s="28">
        <v>10.574025965908685</v>
      </c>
      <c r="F28" s="22"/>
      <c r="H28" s="61"/>
    </row>
    <row r="29" spans="1:8" ht="20.100000000000001" customHeight="1" thickBot="1" x14ac:dyDescent="0.3">
      <c r="A29" s="140"/>
      <c r="B29" s="33" t="s">
        <v>73</v>
      </c>
      <c r="C29" s="28">
        <v>38.068083040013626</v>
      </c>
      <c r="D29" s="37">
        <v>9092.4055549667901</v>
      </c>
      <c r="E29" s="28">
        <v>10.574467511114896</v>
      </c>
      <c r="F29" s="22"/>
      <c r="H29" s="61"/>
    </row>
    <row r="30" spans="1:8" ht="33" customHeight="1" thickBot="1" x14ac:dyDescent="0.3">
      <c r="A30" s="136" t="s">
        <v>77</v>
      </c>
      <c r="B30" s="137"/>
      <c r="C30" s="38">
        <v>38.066704511387272</v>
      </c>
      <c r="D30" s="39">
        <v>9092.0762990563526</v>
      </c>
      <c r="E30" s="40">
        <v>10.574084586496465</v>
      </c>
      <c r="F30" s="22"/>
      <c r="H30" s="61"/>
    </row>
    <row r="31" spans="1:8" ht="13.9" x14ac:dyDescent="0.25">
      <c r="A31" s="22"/>
      <c r="B31" s="22"/>
      <c r="C31" s="22"/>
      <c r="D31" s="22"/>
      <c r="E31" s="22"/>
      <c r="F31" s="22"/>
      <c r="H31" s="61"/>
    </row>
    <row r="32" spans="1:8" ht="13.9" x14ac:dyDescent="0.25">
      <c r="A32" s="22"/>
      <c r="B32" s="22"/>
      <c r="C32" s="22"/>
      <c r="D32" s="22"/>
      <c r="E32" s="22"/>
      <c r="F32" s="22"/>
    </row>
    <row r="33" spans="1:27" ht="13.9" x14ac:dyDescent="0.25">
      <c r="A33" s="22"/>
      <c r="B33" s="22"/>
      <c r="C33" s="22"/>
      <c r="D33" s="22"/>
      <c r="E33" s="22"/>
      <c r="F33" s="22"/>
    </row>
    <row r="34" spans="1:27" ht="15.75" x14ac:dyDescent="0.2">
      <c r="A34" s="41" t="s">
        <v>86</v>
      </c>
      <c r="B34" s="41"/>
      <c r="C34" s="41"/>
      <c r="D34" s="41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5" x14ac:dyDescent="0.25">
      <c r="A35" s="45" t="s">
        <v>32</v>
      </c>
      <c r="B35" s="22"/>
      <c r="C35" s="46"/>
      <c r="D35" s="45" t="s">
        <v>33</v>
      </c>
      <c r="E35" s="45" t="s">
        <v>34</v>
      </c>
      <c r="F35" s="45" t="s">
        <v>46</v>
      </c>
      <c r="G35" s="13"/>
      <c r="H35" s="13"/>
      <c r="I35" s="44"/>
      <c r="J35" s="13"/>
      <c r="K35" s="13"/>
      <c r="L35" s="13"/>
      <c r="M35" s="13"/>
      <c r="N35" s="44"/>
      <c r="O35" s="13"/>
      <c r="P35" s="13"/>
      <c r="Q35" s="44"/>
      <c r="R35" s="44"/>
      <c r="S35" s="44"/>
      <c r="T35" s="44"/>
      <c r="U35" s="44"/>
      <c r="V35" s="13"/>
      <c r="W35" s="13"/>
      <c r="X35" s="13"/>
      <c r="Y35" s="13"/>
      <c r="Z35" s="13"/>
      <c r="AA35" s="44"/>
    </row>
    <row r="36" spans="1:27" ht="25.5" customHeight="1" x14ac:dyDescent="0.2">
      <c r="A36" s="41" t="s">
        <v>87</v>
      </c>
      <c r="B36" s="41"/>
      <c r="C36" s="41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</row>
    <row r="37" spans="1:27" ht="15" x14ac:dyDescent="0.25">
      <c r="A37" s="45" t="s">
        <v>47</v>
      </c>
      <c r="B37" s="22"/>
      <c r="C37" s="46"/>
      <c r="D37" s="45" t="s">
        <v>33</v>
      </c>
      <c r="E37" s="45" t="s">
        <v>34</v>
      </c>
      <c r="F37" s="45" t="s">
        <v>46</v>
      </c>
      <c r="G37" s="13"/>
      <c r="H37" s="13"/>
      <c r="I37" s="13"/>
      <c r="J37" s="13"/>
      <c r="K37" s="13"/>
      <c r="L37" s="13"/>
      <c r="M37" s="13"/>
      <c r="N37" s="44"/>
      <c r="O37" s="13"/>
      <c r="P37" s="13"/>
      <c r="Q37" s="45"/>
      <c r="R37" s="13"/>
      <c r="S37" s="13"/>
      <c r="T37" s="13"/>
      <c r="U37" s="45"/>
      <c r="V37" s="13"/>
      <c r="W37" s="13"/>
      <c r="X37" s="13"/>
      <c r="Y37" s="13"/>
      <c r="Z37" s="13"/>
      <c r="AA37" s="44"/>
    </row>
    <row r="38" spans="1:27" ht="26.25" customHeight="1" x14ac:dyDescent="0.2">
      <c r="A38" s="47" t="s">
        <v>88</v>
      </c>
      <c r="B38" s="47"/>
      <c r="C38" s="47"/>
      <c r="D38" s="47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4"/>
    </row>
    <row r="39" spans="1:27" ht="15" x14ac:dyDescent="0.25">
      <c r="A39" s="45" t="s">
        <v>48</v>
      </c>
      <c r="B39" s="22"/>
      <c r="C39" s="46"/>
      <c r="D39" s="45" t="s">
        <v>33</v>
      </c>
      <c r="E39" s="45" t="s">
        <v>34</v>
      </c>
      <c r="F39" s="45" t="s">
        <v>46</v>
      </c>
      <c r="G39" s="13"/>
      <c r="H39" s="13"/>
      <c r="I39" s="13"/>
      <c r="J39" s="13"/>
      <c r="K39" s="13"/>
      <c r="L39" s="13"/>
      <c r="M39" s="13"/>
      <c r="N39" s="44"/>
      <c r="O39" s="13"/>
      <c r="P39" s="13"/>
      <c r="Q39" s="45"/>
      <c r="R39" s="13"/>
      <c r="S39" s="13"/>
      <c r="T39" s="13"/>
      <c r="U39" s="45"/>
      <c r="V39" s="13"/>
      <c r="W39" s="13"/>
      <c r="X39" s="13"/>
      <c r="Y39" s="13"/>
      <c r="Z39" s="13"/>
      <c r="AA39" s="44"/>
    </row>
    <row r="40" spans="1:27" ht="15.75" thickBot="1" x14ac:dyDescent="0.3">
      <c r="A40" s="50"/>
      <c r="B40" s="50"/>
      <c r="C40" s="50"/>
      <c r="D40" s="50"/>
      <c r="E40" s="50"/>
      <c r="F40" s="5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44"/>
    </row>
  </sheetData>
  <mergeCells count="7">
    <mergeCell ref="A30:B30"/>
    <mergeCell ref="A6:A29"/>
    <mergeCell ref="A1:B1"/>
    <mergeCell ref="A2:E2"/>
    <mergeCell ref="A4:A5"/>
    <mergeCell ref="B4:B5"/>
    <mergeCell ref="C4:E4"/>
  </mergeCells>
  <printOptions horizontalCentered="1" verticalCentered="1"/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Журавлев Aлексей Евгеньевич</cp:lastModifiedBy>
  <cp:lastPrinted>2017-03-01T08:34:11Z</cp:lastPrinted>
  <dcterms:created xsi:type="dcterms:W3CDTF">2016-11-01T07:39:48Z</dcterms:created>
  <dcterms:modified xsi:type="dcterms:W3CDTF">2017-04-03T12:54:45Z</dcterms:modified>
</cp:coreProperties>
</file>