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315" windowWidth="19320" windowHeight="11400" tabRatio="472"/>
  </bookViews>
  <sheets>
    <sheet name="паспорт" sheetId="1" r:id="rId1"/>
    <sheet name="додаток" sheetId="4" r:id="rId2"/>
    <sheet name="variablesList" sheetId="2" state="veryHidden" r:id="rId3"/>
  </sheets>
  <definedNames>
    <definedName name="_xlnm.Print_Area" localSheetId="1">додаток!$A$1:$E$50</definedName>
    <definedName name="_xlnm.Print_Area" localSheetId="0">паспорт!$A$1:$AB$52</definedName>
  </definedNames>
  <calcPr calcId="145621"/>
</workbook>
</file>

<file path=xl/calcChain.xml><?xml version="1.0" encoding="utf-8"?>
<calcChain xmlns="http://schemas.openxmlformats.org/spreadsheetml/2006/main">
  <c r="AC23" i="1" l="1"/>
  <c r="AC16" i="1"/>
  <c r="W38" i="1" l="1"/>
  <c r="T38" i="1"/>
  <c r="R38" i="1"/>
  <c r="Q38" i="1"/>
  <c r="O38" i="1"/>
  <c r="W37" i="1"/>
  <c r="T37" i="1"/>
  <c r="R37" i="1"/>
  <c r="Q37" i="1"/>
  <c r="O37" i="1"/>
  <c r="W36" i="1"/>
  <c r="T36" i="1"/>
  <c r="R36" i="1"/>
  <c r="Q36" i="1"/>
  <c r="O36" i="1"/>
  <c r="W35" i="1"/>
  <c r="T35" i="1"/>
  <c r="R35" i="1"/>
  <c r="Q35" i="1"/>
  <c r="O35" i="1"/>
  <c r="W34" i="1"/>
  <c r="T34" i="1"/>
  <c r="R34" i="1"/>
  <c r="Q34" i="1"/>
  <c r="O34" i="1"/>
  <c r="W33" i="1"/>
  <c r="T33" i="1"/>
  <c r="R33" i="1"/>
  <c r="Q33" i="1"/>
  <c r="O33" i="1"/>
  <c r="W32" i="1"/>
  <c r="T32" i="1"/>
  <c r="R32" i="1"/>
  <c r="Q32" i="1"/>
  <c r="O32" i="1"/>
  <c r="W31" i="1"/>
  <c r="T31" i="1"/>
  <c r="R31" i="1"/>
  <c r="Q31" i="1"/>
  <c r="O31" i="1"/>
  <c r="W30" i="1"/>
  <c r="T30" i="1"/>
  <c r="R30" i="1"/>
  <c r="Q30" i="1"/>
  <c r="O30" i="1"/>
  <c r="W29" i="1"/>
  <c r="T29" i="1"/>
  <c r="R29" i="1"/>
  <c r="Q29" i="1"/>
  <c r="O29" i="1"/>
  <c r="W28" i="1"/>
  <c r="T28" i="1"/>
  <c r="R28" i="1"/>
  <c r="Q28" i="1"/>
  <c r="O28" i="1"/>
  <c r="W27" i="1"/>
  <c r="T27" i="1"/>
  <c r="R27" i="1"/>
  <c r="Q27" i="1"/>
  <c r="O27" i="1"/>
  <c r="W26" i="1"/>
  <c r="T26" i="1"/>
  <c r="R26" i="1"/>
  <c r="Q26" i="1"/>
  <c r="O26" i="1"/>
  <c r="W25" i="1"/>
  <c r="T25" i="1"/>
  <c r="R25" i="1"/>
  <c r="Q25" i="1"/>
  <c r="O25" i="1"/>
  <c r="W24" i="1"/>
  <c r="T24" i="1"/>
  <c r="R24" i="1"/>
  <c r="Q24" i="1"/>
  <c r="O24" i="1"/>
  <c r="W23" i="1"/>
  <c r="T23" i="1"/>
  <c r="R23" i="1"/>
  <c r="Q23" i="1"/>
  <c r="O23" i="1"/>
  <c r="W22" i="1"/>
  <c r="T22" i="1"/>
  <c r="R22" i="1"/>
  <c r="Q22" i="1"/>
  <c r="O22" i="1"/>
  <c r="W21" i="1"/>
  <c r="T21" i="1"/>
  <c r="R21" i="1"/>
  <c r="Q21" i="1"/>
  <c r="O21" i="1"/>
  <c r="W20" i="1"/>
  <c r="T20" i="1"/>
  <c r="R20" i="1"/>
  <c r="Q20" i="1"/>
  <c r="O20" i="1"/>
  <c r="W19" i="1"/>
  <c r="T19" i="1"/>
  <c r="R19" i="1"/>
  <c r="Q19" i="1"/>
  <c r="O19" i="1"/>
  <c r="W18" i="1"/>
  <c r="T18" i="1"/>
  <c r="R18" i="1"/>
  <c r="Q18" i="1"/>
  <c r="O18" i="1"/>
  <c r="W17" i="1"/>
  <c r="T17" i="1"/>
  <c r="R17" i="1"/>
  <c r="Q17" i="1"/>
  <c r="O17" i="1"/>
  <c r="W16" i="1"/>
  <c r="T16" i="1"/>
  <c r="R16" i="1"/>
  <c r="Q16" i="1"/>
  <c r="O16" i="1"/>
  <c r="W15" i="1"/>
  <c r="T15" i="1"/>
  <c r="R15" i="1"/>
  <c r="Q15" i="1"/>
  <c r="O15" i="1"/>
  <c r="W14" i="1"/>
  <c r="T14" i="1"/>
  <c r="R14" i="1"/>
  <c r="Q14" i="1"/>
  <c r="O14" i="1"/>
  <c r="W13" i="1"/>
  <c r="T13" i="1"/>
  <c r="Q13" i="1"/>
  <c r="W12" i="1"/>
  <c r="T12" i="1"/>
  <c r="R12" i="1"/>
  <c r="Q12" i="1"/>
  <c r="O12" i="1"/>
  <c r="W11" i="1"/>
  <c r="T11" i="1"/>
  <c r="R11" i="1"/>
  <c r="Q11" i="1"/>
  <c r="O11" i="1"/>
  <c r="AC41" i="1"/>
  <c r="AC36" i="1" l="1"/>
  <c r="AD36" i="1" s="1"/>
  <c r="AC35" i="1"/>
  <c r="AD35" i="1" s="1"/>
  <c r="AC34" i="1"/>
  <c r="AD34" i="1" s="1"/>
  <c r="AC40" i="1" l="1"/>
  <c r="AC30" i="1" l="1"/>
  <c r="W41" i="1" l="1"/>
  <c r="W40" i="1"/>
  <c r="W39" i="1"/>
  <c r="O39" i="1" l="1"/>
  <c r="O40" i="1"/>
  <c r="O41" i="1"/>
  <c r="R39" i="1"/>
  <c r="R40" i="1"/>
  <c r="R41" i="1"/>
  <c r="T39" i="1"/>
  <c r="AD41" i="1" l="1"/>
  <c r="T41" i="1"/>
  <c r="Q41" i="1"/>
  <c r="AD40" i="1"/>
  <c r="T40" i="1"/>
  <c r="Q40" i="1"/>
  <c r="AC39" i="1"/>
  <c r="AD39" i="1" s="1"/>
  <c r="Q39" i="1"/>
  <c r="AC38" i="1"/>
  <c r="AD38" i="1" s="1"/>
  <c r="AC37" i="1"/>
  <c r="AD37" i="1" s="1"/>
  <c r="AC33" i="1"/>
  <c r="AD33" i="1" s="1"/>
  <c r="AC32" i="1"/>
  <c r="AD32" i="1" s="1"/>
  <c r="AC31" i="1"/>
  <c r="AD31" i="1" s="1"/>
  <c r="AD30" i="1"/>
  <c r="AC29" i="1"/>
  <c r="AD29" i="1" s="1"/>
  <c r="AC28" i="1"/>
  <c r="AD28" i="1" s="1"/>
  <c r="AC27" i="1"/>
  <c r="AD27" i="1" s="1"/>
  <c r="AC26" i="1"/>
  <c r="AD26" i="1" s="1"/>
  <c r="AC25" i="1"/>
  <c r="AD25" i="1" s="1"/>
  <c r="AC24" i="1"/>
  <c r="AD24" i="1" s="1"/>
  <c r="AD23" i="1"/>
  <c r="AC22" i="1"/>
  <c r="AD22" i="1" s="1"/>
  <c r="AC21" i="1"/>
  <c r="AD21" i="1" s="1"/>
  <c r="AC20" i="1"/>
  <c r="AD20" i="1" s="1"/>
  <c r="AC19" i="1"/>
  <c r="AD19" i="1" s="1"/>
  <c r="AC18" i="1"/>
  <c r="AD18" i="1" s="1"/>
  <c r="AC17" i="1"/>
  <c r="AD17" i="1" s="1"/>
  <c r="AD16" i="1"/>
  <c r="AC15" i="1"/>
  <c r="AD15" i="1" s="1"/>
  <c r="AC14" i="1"/>
  <c r="AD14" i="1" s="1"/>
  <c r="AC13" i="1"/>
  <c r="AD13" i="1" s="1"/>
  <c r="AC12" i="1"/>
  <c r="AC11" i="1"/>
</calcChain>
</file>

<file path=xl/sharedStrings.xml><?xml version="1.0" encoding="utf-8"?>
<sst xmlns="http://schemas.openxmlformats.org/spreadsheetml/2006/main" count="121" uniqueCount="107">
  <si>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</si>
  <si>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</si>
  <si>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</si>
  <si>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</si>
  <si>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</si>
  <si>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</si>
  <si>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</si>
  <si>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</si>
  <si>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ПАТ "УКРТРАНСГАЗ"</t>
  </si>
  <si>
    <t>Вимірювальна хіміко-аналітична лабораторія</t>
  </si>
  <si>
    <t>Температура точки роси вологи (Р = 3.92 МПа), ºС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</si>
  <si>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</si>
  <si>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</si>
  <si>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</si>
  <si>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</si>
  <si>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</si>
  <si>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</si>
  <si>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</si>
  <si>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</si>
  <si>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</si>
  <si>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</si>
  <si>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</si>
  <si>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</si>
  <si>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</si>
  <si>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 xml:space="preserve">  </t>
  </si>
  <si>
    <t>Лабораторія, де здійснювалось вимірювання газу</t>
  </si>
  <si>
    <t>x:\gaysin</t>
  </si>
  <si>
    <t>10, 11, 24, 25, 127, 128, 132, 180, 207, 215</t>
  </si>
  <si>
    <t>x:\</t>
  </si>
  <si>
    <t>x:\Illinci</t>
  </si>
  <si>
    <t>x:\Talne</t>
  </si>
  <si>
    <t>за період з</t>
  </si>
  <si>
    <t xml:space="preserve"> по</t>
  </si>
  <si>
    <t>Теплота згоряння нижча</t>
  </si>
  <si>
    <t>Теплота згоряння вища</t>
  </si>
  <si>
    <t>Число Воббе вище</t>
  </si>
  <si>
    <t xml:space="preserve"> МДж/м³</t>
  </si>
  <si>
    <t>ккал/м³</t>
  </si>
  <si>
    <t>кВт*год./м³</t>
  </si>
  <si>
    <t>Cередньозважене значення вищої теплоти згоряння</t>
  </si>
  <si>
    <t>Область</t>
  </si>
  <si>
    <t>ГРС, прямий споживач</t>
  </si>
  <si>
    <t>Підрозділу, відповідального за облік газу за маршрутом</t>
  </si>
  <si>
    <r>
      <t>Вміст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</si>
  <si>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</si>
  <si>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</si>
  <si>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</si>
  <si>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20/25°</t>
    </r>
    <r>
      <rPr>
        <b/>
        <sz val="9.9"/>
        <rFont val="Times New Roman"/>
        <family val="1"/>
        <charset val="204"/>
      </rPr>
      <t>С</t>
    </r>
  </si>
  <si>
    <t>Одеська область</t>
  </si>
  <si>
    <t>Середньозважене значення вищої теплоти згоряння по маршруту № 499</t>
  </si>
  <si>
    <t>ПАСПОРТ ФІЗИКО-ХІМІЧНИХ ПОКАЗНИКІВ ПРИРОДНОГО ГАЗУ  № 499</t>
  </si>
  <si>
    <r>
      <t xml:space="preserve">по газопроводу  </t>
    </r>
    <r>
      <rPr>
        <b/>
        <i/>
        <sz val="12"/>
        <rFont val="Times New Roman"/>
        <family val="1"/>
        <charset val="204"/>
      </rPr>
      <t>"ШДКРІ"</t>
    </r>
  </si>
  <si>
    <t>Філія "УМГ "ПРИКАРПАТТРАНСГАЗ"</t>
  </si>
  <si>
    <t>Березівський п/м Одеське ЛВУМГ</t>
  </si>
  <si>
    <r>
      <t xml:space="preserve">Свідоцтво </t>
    </r>
    <r>
      <rPr>
        <b/>
        <sz val="8"/>
        <rFont val="Times New Roman"/>
        <family val="1"/>
        <charset val="204"/>
      </rPr>
      <t xml:space="preserve">№ РО-159/2014 </t>
    </r>
    <r>
      <rPr>
        <sz val="8"/>
        <rFont val="Times New Roman"/>
        <family val="1"/>
        <charset val="204"/>
      </rPr>
      <t xml:space="preserve">чинно до </t>
    </r>
    <r>
      <rPr>
        <b/>
        <sz val="8"/>
        <rFont val="Times New Roman"/>
        <family val="1"/>
        <charset val="204"/>
      </rPr>
      <t>17.09.2017 р.</t>
    </r>
  </si>
  <si>
    <t>Додаток до  Паспорту фізико-хімічних показників природного газу   №499</t>
  </si>
  <si>
    <t>Маршрут  №499</t>
  </si>
  <si>
    <t xml:space="preserve">Августівка </t>
  </si>
  <si>
    <t xml:space="preserve">Б-Дністровський Ду 200 </t>
  </si>
  <si>
    <t xml:space="preserve">Березівка </t>
  </si>
  <si>
    <t xml:space="preserve">Біляївка </t>
  </si>
  <si>
    <t xml:space="preserve">Благоєве </t>
  </si>
  <si>
    <t xml:space="preserve">Войкове </t>
  </si>
  <si>
    <t xml:space="preserve">Гребеники </t>
  </si>
  <si>
    <t xml:space="preserve">ГРС-1 Одеса </t>
  </si>
  <si>
    <t xml:space="preserve">ГРС-2 Одеса </t>
  </si>
  <si>
    <t xml:space="preserve">ГРС-3 Одеса </t>
  </si>
  <si>
    <t xml:space="preserve">Гуляївка </t>
  </si>
  <si>
    <t xml:space="preserve">Дачне </t>
  </si>
  <si>
    <t xml:space="preserve">Дружба </t>
  </si>
  <si>
    <t xml:space="preserve">Єреміївка </t>
  </si>
  <si>
    <t xml:space="preserve">Іллінка </t>
  </si>
  <si>
    <t xml:space="preserve">Іллічівськ </t>
  </si>
  <si>
    <t xml:space="preserve">Кірове </t>
  </si>
  <si>
    <t xml:space="preserve">Комінтернівське </t>
  </si>
  <si>
    <t xml:space="preserve">Кошари </t>
  </si>
  <si>
    <t xml:space="preserve">Лиманське </t>
  </si>
  <si>
    <t xml:space="preserve">Марківка </t>
  </si>
  <si>
    <t xml:space="preserve">Надлиманське </t>
  </si>
  <si>
    <t xml:space="preserve">Новоградівка </t>
  </si>
  <si>
    <t xml:space="preserve">Овідіополь </t>
  </si>
  <si>
    <t xml:space="preserve">Роздільна </t>
  </si>
  <si>
    <t xml:space="preserve">Ряснопіль </t>
  </si>
  <si>
    <t xml:space="preserve">Теплодар Ду200 </t>
  </si>
  <si>
    <t xml:space="preserve">Червонознам'янка Ду100 </t>
  </si>
  <si>
    <t xml:space="preserve">Шустов </t>
  </si>
  <si>
    <t xml:space="preserve">Щербанка </t>
  </si>
  <si>
    <t xml:space="preserve">АГНКС-2 Одесса </t>
  </si>
  <si>
    <t xml:space="preserve">Візірка (на ОПЗ) </t>
  </si>
  <si>
    <r>
      <t xml:space="preserve">переданого Одеським ЛВУМГ та прийнятого  </t>
    </r>
    <r>
      <rPr>
        <b/>
        <sz val="13"/>
        <color theme="1"/>
        <rFont val="Times New Roman"/>
        <family val="1"/>
        <charset val="204"/>
      </rPr>
      <t>ПАТ "Одесагаз", ПрАТ "Одеський коньячний завод", ДП "Укравтогаз"</t>
    </r>
  </si>
  <si>
    <t xml:space="preserve">Візірка (на Южне ВР2) </t>
  </si>
  <si>
    <t xml:space="preserve">Іллічівськ (на Затоку) </t>
  </si>
  <si>
    <t>&lt;0,0001</t>
  </si>
  <si>
    <t>&lt;0,0002</t>
  </si>
  <si>
    <r>
      <t xml:space="preserve"> ккал/м</t>
    </r>
    <r>
      <rPr>
        <b/>
        <vertAlign val="superscript"/>
        <sz val="11"/>
        <rFont val="Times New Roman"/>
        <family val="1"/>
        <charset val="204"/>
      </rPr>
      <t>3</t>
    </r>
  </si>
  <si>
    <r>
      <t xml:space="preserve"> МДж/м</t>
    </r>
    <r>
      <rPr>
        <b/>
        <vertAlign val="superscript"/>
        <sz val="11"/>
        <rFont val="Times New Roman"/>
        <family val="1"/>
        <charset val="204"/>
      </rPr>
      <t>3</t>
    </r>
  </si>
  <si>
    <r>
      <t>кВт⋅год/м</t>
    </r>
    <r>
      <rPr>
        <b/>
        <vertAlign val="superscript"/>
        <sz val="11"/>
        <rFont val="Times New Roman"/>
        <family val="1"/>
        <charset val="204"/>
      </rPr>
      <t>3</t>
    </r>
  </si>
  <si>
    <t>Підрозділу підприємства, якому підпорядкована лабораторія                        прізвище                    підпис                            дата</t>
  </si>
  <si>
    <t>Лабораторія, де здійснювалось вимірювання газу                                            прізвище                    підпис                            дата</t>
  </si>
  <si>
    <t>Підрозділу, відповідального за облік газу за маршрутом                                прізвище                    підпис                            дата</t>
  </si>
  <si>
    <t xml:space="preserve">Начальник  Одеського ЛВУМГ                                                                                                                                  Девдера Б.П.                                                                  31.03.2017 р.                  </t>
  </si>
  <si>
    <t xml:space="preserve">Хімік ВХАЛ ГКС Березівка                                                                                                                                        Тимошевська Л.М.                                                        31.03.2017 р.                                                        </t>
  </si>
  <si>
    <t>Начальник служби ГВ та М                                                                                                                                         Щабельський О.А.                                                        31.03.2017 р.</t>
  </si>
  <si>
    <t>Рівень одорізації відповідає чинним нормативним документам</t>
  </si>
  <si>
    <t>Начальник Одеського ЛВУМГ                                               Девдера Б.П.                                      31.03.2017 р.</t>
  </si>
  <si>
    <t>Хімік ВХАЛ ГКС Березівка                                                  Тимошевська Л.М.                                31.03.2017 р.</t>
  </si>
  <si>
    <t>Начальник служби ГВ та М                                                   Щабельський О.А.                               31.03.2017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</si>
</sst>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indexed="57"/>
      <name val="Times New Roman"/>
      <family val="1"/>
      <charset val="204"/>
    </font>
    <font>
      <b/>
      <sz val="10"/>
      <color indexed="5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2" fontId="0" fillId="0" borderId="0" xfId="0" applyNumberFormat="1" applyProtection="1"/>
    <xf numFmtId="2" fontId="0" fillId="2" borderId="0" xfId="0" applyNumberFormat="1" applyFill="1" applyProtection="1"/>
    <xf numFmtId="0" fontId="0" fillId="2" borderId="0" xfId="0" applyFill="1" applyProtection="1">
      <protection locked="0"/>
    </xf>
    <xf numFmtId="2" fontId="7" fillId="2" borderId="0" xfId="0" applyNumberFormat="1" applyFont="1" applyFill="1" applyProtection="1"/>
    <xf numFmtId="0" fontId="7" fillId="2" borderId="0" xfId="0" applyFont="1" applyFill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3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23" xfId="0" applyBorder="1" applyProtection="1">
      <protection locked="0"/>
    </xf>
    <xf numFmtId="164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/>
    <xf numFmtId="0" fontId="1" fillId="0" borderId="28" xfId="0" applyFont="1" applyBorder="1" applyAlignment="1" applyProtection="1">
      <alignment vertical="center"/>
      <protection locked="0"/>
    </xf>
    <xf numFmtId="0" fontId="4" fillId="2" borderId="28" xfId="0" applyFont="1" applyFill="1" applyBorder="1" applyAlignment="1" applyProtection="1">
      <alignment vertical="center"/>
      <protection locked="0"/>
    </xf>
    <xf numFmtId="0" fontId="9" fillId="0" borderId="0" xfId="0" applyFont="1" applyBorder="1"/>
    <xf numFmtId="0" fontId="4" fillId="2" borderId="0" xfId="0" applyFont="1" applyFill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11" fillId="2" borderId="28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right" vertical="center" wrapText="1"/>
      <protection locked="0"/>
    </xf>
    <xf numFmtId="0" fontId="3" fillId="2" borderId="10" xfId="0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3" fillId="0" borderId="10" xfId="0" applyFont="1" applyBorder="1" applyProtection="1">
      <protection locked="0"/>
    </xf>
    <xf numFmtId="0" fontId="12" fillId="2" borderId="18" xfId="0" applyFont="1" applyFill="1" applyBorder="1" applyAlignment="1" applyProtection="1">
      <alignment horizontal="center" vertical="center" textRotation="90" wrapText="1"/>
      <protection locked="0"/>
    </xf>
    <xf numFmtId="0" fontId="12" fillId="2" borderId="19" xfId="0" applyFont="1" applyFill="1" applyBorder="1" applyAlignment="1" applyProtection="1">
      <alignment horizontal="center" vertical="center" textRotation="90" wrapText="1"/>
      <protection locked="0"/>
    </xf>
    <xf numFmtId="0" fontId="12" fillId="2" borderId="17" xfId="0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Protection="1">
      <protection locked="0"/>
    </xf>
    <xf numFmtId="0" fontId="19" fillId="2" borderId="0" xfId="0" applyFont="1" applyFill="1" applyAlignment="1">
      <alignment horizontal="center"/>
    </xf>
    <xf numFmtId="2" fontId="18" fillId="2" borderId="0" xfId="0" applyNumberFormat="1" applyFont="1" applyFill="1" applyProtection="1"/>
    <xf numFmtId="0" fontId="20" fillId="2" borderId="0" xfId="0" applyFont="1" applyFill="1" applyAlignment="1">
      <alignment horizontal="center"/>
    </xf>
    <xf numFmtId="2" fontId="1" fillId="2" borderId="0" xfId="0" applyNumberFormat="1" applyFont="1" applyFill="1" applyProtection="1"/>
    <xf numFmtId="165" fontId="1" fillId="0" borderId="0" xfId="0" applyNumberFormat="1" applyFont="1"/>
    <xf numFmtId="0" fontId="20" fillId="0" borderId="0" xfId="0" applyFont="1" applyAlignment="1">
      <alignment horizontal="center"/>
    </xf>
    <xf numFmtId="2" fontId="1" fillId="0" borderId="0" xfId="0" applyNumberFormat="1" applyFont="1" applyProtection="1"/>
    <xf numFmtId="0" fontId="1" fillId="0" borderId="23" xfId="0" applyFont="1" applyBorder="1" applyProtection="1">
      <protection locked="0"/>
    </xf>
    <xf numFmtId="0" fontId="21" fillId="0" borderId="11" xfId="0" applyFont="1" applyBorder="1"/>
    <xf numFmtId="0" fontId="3" fillId="0" borderId="14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22" fillId="0" borderId="23" xfId="0" applyFont="1" applyBorder="1"/>
    <xf numFmtId="0" fontId="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21" fillId="0" borderId="23" xfId="0" applyFont="1" applyBorder="1"/>
    <xf numFmtId="0" fontId="14" fillId="0" borderId="0" xfId="0" applyFont="1" applyBorder="1" applyAlignment="1" applyProtection="1">
      <alignment horizontal="center"/>
      <protection locked="0"/>
    </xf>
    <xf numFmtId="0" fontId="1" fillId="0" borderId="26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27" xfId="0" applyFont="1" applyBorder="1" applyProtection="1">
      <protection locked="0"/>
    </xf>
    <xf numFmtId="165" fontId="2" fillId="2" borderId="0" xfId="0" applyNumberFormat="1" applyFont="1" applyFill="1"/>
    <xf numFmtId="0" fontId="12" fillId="0" borderId="0" xfId="0" applyFont="1" applyAlignment="1"/>
    <xf numFmtId="0" fontId="4" fillId="0" borderId="0" xfId="0" applyFont="1"/>
    <xf numFmtId="4" fontId="12" fillId="3" borderId="39" xfId="0" applyNumberFormat="1" applyFont="1" applyFill="1" applyBorder="1" applyAlignment="1">
      <alignment horizontal="center" vertical="center" wrapText="1"/>
    </xf>
    <xf numFmtId="4" fontId="12" fillId="3" borderId="14" xfId="0" applyNumberFormat="1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left" vertical="center" wrapText="1"/>
    </xf>
    <xf numFmtId="4" fontId="12" fillId="0" borderId="39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/>
    </xf>
    <xf numFmtId="4" fontId="12" fillId="0" borderId="39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left" vertical="center" wrapText="1"/>
    </xf>
    <xf numFmtId="4" fontId="12" fillId="0" borderId="41" xfId="0" applyNumberFormat="1" applyFont="1" applyBorder="1" applyAlignment="1">
      <alignment horizontal="center" vertical="center" wrapText="1"/>
    </xf>
    <xf numFmtId="3" fontId="12" fillId="0" borderId="39" xfId="0" applyNumberFormat="1" applyFont="1" applyBorder="1" applyAlignment="1">
      <alignment horizontal="center" vertical="center"/>
    </xf>
    <xf numFmtId="4" fontId="12" fillId="0" borderId="42" xfId="0" applyNumberFormat="1" applyFont="1" applyBorder="1" applyAlignment="1">
      <alignment horizontal="center" vertical="center" wrapText="1"/>
    </xf>
    <xf numFmtId="4" fontId="12" fillId="4" borderId="39" xfId="0" applyNumberFormat="1" applyFont="1" applyFill="1" applyBorder="1" applyAlignment="1">
      <alignment horizontal="center" vertical="center"/>
    </xf>
    <xf numFmtId="3" fontId="12" fillId="4" borderId="39" xfId="0" applyNumberFormat="1" applyFont="1" applyFill="1" applyBorder="1" applyAlignment="1">
      <alignment horizontal="center" vertical="center"/>
    </xf>
    <xf numFmtId="4" fontId="12" fillId="4" borderId="46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" fontId="9" fillId="0" borderId="0" xfId="0" applyNumberFormat="1" applyFont="1"/>
    <xf numFmtId="0" fontId="12" fillId="2" borderId="51" xfId="0" applyFont="1" applyFill="1" applyBorder="1" applyAlignment="1" applyProtection="1">
      <alignment horizontal="center" vertical="center" textRotation="90" wrapText="1"/>
      <protection locked="0"/>
    </xf>
    <xf numFmtId="0" fontId="12" fillId="2" borderId="21" xfId="0" applyFont="1" applyFill="1" applyBorder="1" applyAlignment="1" applyProtection="1">
      <alignment horizontal="center" vertical="center" textRotation="90" wrapText="1"/>
      <protection locked="0"/>
    </xf>
    <xf numFmtId="0" fontId="12" fillId="2" borderId="52" xfId="0" applyFont="1" applyFill="1" applyBorder="1" applyAlignment="1" applyProtection="1">
      <alignment horizontal="center" vertical="center" textRotation="90" wrapText="1"/>
      <protection locked="0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66" fontId="3" fillId="2" borderId="21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165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0" xfId="0" applyNumberFormat="1" applyFont="1" applyFill="1" applyProtection="1"/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38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2" fontId="3" fillId="2" borderId="37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2" fontId="3" fillId="2" borderId="5" xfId="0" applyNumberFormat="1" applyFont="1" applyFill="1" applyBorder="1" applyAlignment="1" applyProtection="1">
      <alignment horizontal="center" vertical="center" wrapText="1"/>
    </xf>
    <xf numFmtId="166" fontId="3" fillId="0" borderId="29" xfId="0" applyNumberFormat="1" applyFont="1" applyBorder="1" applyAlignment="1" applyProtection="1">
      <alignment horizontal="center" vertical="center" wrapText="1"/>
      <protection locked="0"/>
    </xf>
    <xf numFmtId="166" fontId="3" fillId="2" borderId="29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32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3" fontId="3" fillId="2" borderId="29" xfId="0" applyNumberFormat="1" applyFont="1" applyFill="1" applyBorder="1" applyAlignment="1">
      <alignment horizontal="center"/>
    </xf>
    <xf numFmtId="164" fontId="3" fillId="2" borderId="34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33" xfId="0" applyNumberFormat="1" applyFont="1" applyFill="1" applyBorder="1" applyAlignment="1">
      <alignment horizontal="center"/>
    </xf>
    <xf numFmtId="164" fontId="3" fillId="2" borderId="38" xfId="0" applyNumberFormat="1" applyFont="1" applyFill="1" applyBorder="1" applyAlignment="1">
      <alignment horizontal="center"/>
    </xf>
    <xf numFmtId="3" fontId="3" fillId="2" borderId="36" xfId="0" applyNumberFormat="1" applyFont="1" applyFill="1" applyBorder="1" applyAlignment="1">
      <alignment horizontal="center"/>
    </xf>
    <xf numFmtId="166" fontId="3" fillId="2" borderId="36" xfId="0" applyNumberFormat="1" applyFont="1" applyFill="1" applyBorder="1" applyAlignment="1">
      <alignment horizontal="center"/>
    </xf>
    <xf numFmtId="166" fontId="3" fillId="2" borderId="20" xfId="0" applyNumberFormat="1" applyFont="1" applyFill="1" applyBorder="1" applyAlignment="1">
      <alignment horizontal="center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2" xfId="0" applyFont="1" applyFill="1" applyBorder="1" applyAlignment="1" applyProtection="1">
      <alignment horizontal="center" vertical="center" wrapText="1"/>
      <protection locked="0"/>
    </xf>
    <xf numFmtId="164" fontId="2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32" xfId="0" applyFont="1" applyFill="1" applyBorder="1" applyAlignment="1" applyProtection="1">
      <alignment horizontal="center" vertical="center" wrapText="1"/>
      <protection locked="0"/>
    </xf>
    <xf numFmtId="3" fontId="3" fillId="0" borderId="36" xfId="0" applyNumberFormat="1" applyFont="1" applyBorder="1" applyAlignment="1" applyProtection="1">
      <alignment horizontal="center" vertical="center" wrapText="1"/>
      <protection locked="0"/>
    </xf>
    <xf numFmtId="3" fontId="3" fillId="0" borderId="29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3" fontId="3" fillId="2" borderId="43" xfId="0" applyNumberFormat="1" applyFont="1" applyFill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 vertical="center" wrapText="1"/>
    </xf>
    <xf numFmtId="2" fontId="3" fillId="2" borderId="33" xfId="0" applyNumberFormat="1" applyFont="1" applyFill="1" applyBorder="1" applyAlignment="1" applyProtection="1">
      <alignment horizontal="center" vertical="center" wrapText="1"/>
    </xf>
    <xf numFmtId="3" fontId="3" fillId="2" borderId="43" xfId="0" applyNumberFormat="1" applyFont="1" applyFill="1" applyBorder="1" applyAlignment="1" applyProtection="1">
      <alignment horizontal="center" vertical="center" wrapText="1"/>
    </xf>
    <xf numFmtId="4" fontId="3" fillId="2" borderId="37" xfId="0" applyNumberFormat="1" applyFont="1" applyFill="1" applyBorder="1" applyAlignment="1" applyProtection="1">
      <alignment horizontal="center" vertical="center" wrapText="1"/>
    </xf>
    <xf numFmtId="3" fontId="3" fillId="2" borderId="44" xfId="0" applyNumberFormat="1" applyFont="1" applyFill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2" borderId="32" xfId="0" applyNumberFormat="1" applyFont="1" applyFill="1" applyBorder="1" applyAlignment="1" applyProtection="1">
      <alignment horizontal="center" vertical="center" wrapText="1"/>
    </xf>
    <xf numFmtId="3" fontId="3" fillId="2" borderId="44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" fontId="3" fillId="2" borderId="5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/>
    </xf>
    <xf numFmtId="2" fontId="3" fillId="2" borderId="2" xfId="0" applyNumberFormat="1" applyFont="1" applyFill="1" applyBorder="1" applyAlignment="1" applyProtection="1">
      <alignment horizontal="center"/>
    </xf>
    <xf numFmtId="2" fontId="3" fillId="2" borderId="21" xfId="0" applyNumberFormat="1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50" xfId="0" applyFont="1" applyBorder="1" applyAlignment="1" applyProtection="1">
      <alignment horizontal="center" vertical="center" textRotation="90" wrapText="1"/>
      <protection locked="0"/>
    </xf>
    <xf numFmtId="0" fontId="4" fillId="2" borderId="28" xfId="0" applyFont="1" applyFill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center" vertical="center" textRotation="90" wrapText="1"/>
      <protection locked="0"/>
    </xf>
    <xf numFmtId="0" fontId="12" fillId="0" borderId="21" xfId="0" applyFont="1" applyBorder="1" applyAlignment="1" applyProtection="1">
      <alignment horizontal="center" vertical="center" textRotation="90" wrapText="1"/>
      <protection locked="0"/>
    </xf>
    <xf numFmtId="2" fontId="3" fillId="4" borderId="4" xfId="0" applyNumberFormat="1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49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3" fontId="3" fillId="4" borderId="48" xfId="0" applyNumberFormat="1" applyFont="1" applyFill="1" applyBorder="1" applyAlignment="1" applyProtection="1">
      <alignment horizontal="center" vertical="center" wrapText="1"/>
    </xf>
    <xf numFmtId="3" fontId="3" fillId="4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right" vertical="center" wrapText="1"/>
      <protection locked="0"/>
    </xf>
    <xf numFmtId="0" fontId="1" fillId="0" borderId="18" xfId="0" applyFont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right" vertical="center" wrapText="1"/>
      <protection locked="0"/>
    </xf>
    <xf numFmtId="0" fontId="12" fillId="0" borderId="8" xfId="0" applyFont="1" applyBorder="1" applyAlignment="1" applyProtection="1">
      <alignment horizontal="center" vertical="center" textRotation="90" wrapText="1"/>
      <protection locked="0"/>
    </xf>
    <xf numFmtId="0" fontId="12" fillId="0" borderId="1" xfId="0" applyFont="1" applyBorder="1" applyAlignment="1" applyProtection="1">
      <alignment horizontal="center" vertical="center" textRotation="90" wrapText="1"/>
      <protection locked="0"/>
    </xf>
    <xf numFmtId="0" fontId="12" fillId="0" borderId="31" xfId="0" applyFont="1" applyBorder="1" applyAlignment="1" applyProtection="1">
      <alignment horizontal="center" vertical="center" textRotation="90" wrapText="1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right" vertical="center" wrapText="1"/>
      <protection locked="0"/>
    </xf>
    <xf numFmtId="0" fontId="3" fillId="2" borderId="10" xfId="0" applyFont="1" applyFill="1" applyBorder="1" applyAlignment="1" applyProtection="1">
      <alignment horizontal="right" vertical="center" wrapText="1"/>
      <protection locked="0"/>
    </xf>
    <xf numFmtId="0" fontId="1" fillId="0" borderId="23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right" wrapText="1"/>
    </xf>
    <xf numFmtId="0" fontId="1" fillId="0" borderId="10" xfId="0" applyFont="1" applyBorder="1" applyAlignment="1" applyProtection="1">
      <alignment horizontal="right" wrapText="1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 vertical="center" textRotation="90" wrapText="1"/>
      <protection locked="0"/>
    </xf>
    <xf numFmtId="0" fontId="12" fillId="0" borderId="5" xfId="0" applyFont="1" applyBorder="1" applyAlignment="1" applyProtection="1">
      <alignment horizontal="center" vertical="center" textRotation="90" wrapText="1"/>
      <protection locked="0"/>
    </xf>
    <xf numFmtId="0" fontId="12" fillId="0" borderId="35" xfId="0" applyFont="1" applyBorder="1" applyAlignment="1" applyProtection="1">
      <alignment horizontal="center" vertical="center" textRotation="90" wrapText="1"/>
      <protection locked="0"/>
    </xf>
    <xf numFmtId="0" fontId="12" fillId="0" borderId="8" xfId="0" applyFont="1" applyBorder="1" applyAlignment="1" applyProtection="1">
      <alignment horizontal="right" vertical="center" textRotation="90" wrapText="1"/>
      <protection locked="0"/>
    </xf>
    <xf numFmtId="0" fontId="12" fillId="0" borderId="1" xfId="0" applyFont="1" applyBorder="1" applyAlignment="1" applyProtection="1">
      <alignment horizontal="right" vertical="center" textRotation="90" wrapText="1"/>
      <protection locked="0"/>
    </xf>
    <xf numFmtId="0" fontId="12" fillId="0" borderId="31" xfId="0" applyFont="1" applyBorder="1" applyAlignment="1" applyProtection="1">
      <alignment horizontal="right" vertical="center" textRotation="90" wrapText="1"/>
      <protection locked="0"/>
    </xf>
    <xf numFmtId="0" fontId="12" fillId="0" borderId="7" xfId="0" applyFont="1" applyBorder="1" applyAlignment="1" applyProtection="1">
      <alignment horizontal="center" vertical="center" textRotation="90" wrapText="1"/>
      <protection locked="0"/>
    </xf>
    <xf numFmtId="0" fontId="12" fillId="0" borderId="29" xfId="0" applyFont="1" applyBorder="1" applyAlignment="1" applyProtection="1">
      <alignment horizontal="center" vertical="center" textRotation="90" wrapText="1"/>
      <protection locked="0"/>
    </xf>
    <xf numFmtId="0" fontId="12" fillId="0" borderId="30" xfId="0" applyFont="1" applyBorder="1" applyAlignment="1" applyProtection="1">
      <alignment horizontal="center" vertical="center" textRotation="90" wrapText="1"/>
      <protection locked="0"/>
    </xf>
    <xf numFmtId="0" fontId="12" fillId="0" borderId="6" xfId="0" applyFont="1" applyBorder="1" applyAlignment="1" applyProtection="1">
      <alignment horizontal="center" vertical="center" textRotation="90" wrapText="1"/>
      <protection locked="0"/>
    </xf>
    <xf numFmtId="0" fontId="12" fillId="0" borderId="51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167" fontId="14" fillId="0" borderId="0" xfId="0" applyNumberFormat="1" applyFont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 vertical="center" textRotation="90" wrapText="1"/>
      <protection locked="0"/>
    </xf>
    <xf numFmtId="0" fontId="12" fillId="0" borderId="52" xfId="0" applyFont="1" applyBorder="1" applyAlignment="1" applyProtection="1">
      <alignment horizontal="center" vertical="center" textRotation="90" wrapText="1"/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2" fillId="2" borderId="40" xfId="0" applyFont="1" applyFill="1" applyBorder="1" applyAlignment="1" applyProtection="1">
      <alignment horizontal="center" vertical="center" wrapText="1"/>
      <protection locked="0"/>
    </xf>
    <xf numFmtId="0" fontId="12" fillId="2" borderId="41" xfId="0" applyFont="1" applyFill="1" applyBorder="1" applyAlignment="1" applyProtection="1">
      <alignment horizontal="center" vertical="center" wrapText="1"/>
      <protection locked="0"/>
    </xf>
    <xf numFmtId="0" fontId="12" fillId="2" borderId="42" xfId="0" applyFont="1" applyFill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167" fontId="14" fillId="0" borderId="0" xfId="0" applyNumberFormat="1" applyFont="1" applyBorder="1" applyAlignment="1" applyProtection="1">
      <alignment horizontal="center"/>
    </xf>
    <xf numFmtId="167" fontId="14" fillId="0" borderId="10" xfId="0" applyNumberFormat="1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textRotation="90" wrapText="1"/>
      <protection locked="0"/>
    </xf>
    <xf numFmtId="0" fontId="12" fillId="0" borderId="12" xfId="0" applyFont="1" applyBorder="1" applyAlignment="1" applyProtection="1">
      <alignment horizontal="center" vertical="center" textRotation="90" wrapText="1"/>
      <protection locked="0"/>
    </xf>
    <xf numFmtId="0" fontId="12" fillId="0" borderId="50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>
      <alignment horizontal="center" vertical="center"/>
    </xf>
    <xf numFmtId="0" fontId="12" fillId="4" borderId="40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4" fontId="12" fillId="3" borderId="40" xfId="0" applyNumberFormat="1" applyFont="1" applyFill="1" applyBorder="1" applyAlignment="1">
      <alignment horizontal="center" vertical="center" wrapText="1"/>
    </xf>
    <xf numFmtId="4" fontId="12" fillId="3" borderId="41" xfId="0" applyNumberFormat="1" applyFont="1" applyFill="1" applyBorder="1" applyAlignment="1">
      <alignment horizontal="center" vertical="center" wrapText="1"/>
    </xf>
    <xf numFmtId="4" fontId="12" fillId="3" borderId="42" xfId="0" applyNumberFormat="1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textRotation="90" wrapText="1"/>
    </xf>
    <xf numFmtId="0" fontId="12" fillId="0" borderId="47" xfId="0" applyFont="1" applyBorder="1" applyAlignment="1">
      <alignment horizontal="center" vertical="center" textRotation="90" wrapText="1"/>
    </xf>
    <xf numFmtId="0" fontId="12" fillId="0" borderId="46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G52"/>
  <sheetViews>
    <sheetView tabSelected="1" zoomScale="85" zoomScaleNormal="85" zoomScaleSheetLayoutView="80" workbookViewId="0">
      <selection activeCell="H31" sqref="H31"/>
    </sheetView>
  </sheetViews>
  <sheetFormatPr defaultRowHeight="15" x14ac:dyDescent="0.25"/>
  <cols>
    <col min="1" max="1" width="4.85546875" style="1" customWidth="1"/>
    <col min="2" max="2" width="8.42578125" style="1" customWidth="1"/>
    <col min="3" max="4" width="8.28515625" style="1" customWidth="1"/>
    <col min="5" max="5" width="7.85546875" style="1" customWidth="1"/>
    <col min="6" max="6" width="7.140625" style="1" customWidth="1"/>
    <col min="7" max="7" width="7.42578125" style="1" customWidth="1"/>
    <col min="8" max="8" width="7.140625" style="1" customWidth="1"/>
    <col min="9" max="9" width="7.28515625" style="1" customWidth="1"/>
    <col min="10" max="10" width="7.7109375" style="1" customWidth="1"/>
    <col min="11" max="11" width="7.140625" style="1" customWidth="1"/>
    <col min="12" max="12" width="7.7109375" style="1" customWidth="1"/>
    <col min="13" max="13" width="7.85546875" style="1" customWidth="1"/>
    <col min="14" max="14" width="8" style="1" customWidth="1"/>
    <col min="15" max="20" width="7.28515625" style="1" customWidth="1"/>
    <col min="21" max="21" width="7.5703125" style="1" customWidth="1"/>
    <col min="22" max="23" width="6.7109375" style="1" customWidth="1"/>
    <col min="24" max="24" width="7.5703125" style="1" customWidth="1"/>
    <col min="25" max="25" width="7.42578125" style="1" customWidth="1"/>
    <col min="26" max="26" width="7" style="1" customWidth="1"/>
    <col min="27" max="27" width="7.28515625" style="1" customWidth="1"/>
    <col min="28" max="28" width="7.7109375" style="1" customWidth="1"/>
    <col min="29" max="29" width="9.140625" style="1"/>
    <col min="30" max="30" width="7.5703125" style="1" bestFit="1" customWidth="1"/>
    <col min="31" max="31" width="9.5703125" style="1" bestFit="1" customWidth="1"/>
    <col min="32" max="32" width="7.5703125" style="1" bestFit="1" customWidth="1"/>
    <col min="33" max="33" width="10.28515625" style="1" bestFit="1" customWidth="1"/>
    <col min="34" max="16384" width="9.140625" style="1"/>
  </cols>
  <sheetData>
    <row r="1" spans="1:33" ht="15.75" x14ac:dyDescent="0.25">
      <c r="A1" s="46" t="s">
        <v>8</v>
      </c>
      <c r="B1" s="47"/>
      <c r="C1" s="47"/>
      <c r="D1" s="47"/>
      <c r="E1" s="48"/>
      <c r="F1" s="48"/>
      <c r="G1" s="184" t="s">
        <v>50</v>
      </c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6"/>
      <c r="AA1" s="186"/>
      <c r="AB1" s="187"/>
    </row>
    <row r="2" spans="1:33" ht="21" customHeight="1" x14ac:dyDescent="0.25">
      <c r="A2" s="49" t="s">
        <v>52</v>
      </c>
      <c r="B2" s="50"/>
      <c r="C2" s="12"/>
      <c r="D2" s="50"/>
      <c r="E2" s="51"/>
      <c r="F2" s="50"/>
      <c r="G2" s="185" t="s">
        <v>89</v>
      </c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4"/>
      <c r="AA2" s="14"/>
      <c r="AB2" s="52"/>
    </row>
    <row r="3" spans="1:33" ht="19.5" customHeight="1" x14ac:dyDescent="0.25">
      <c r="A3" s="49" t="s">
        <v>53</v>
      </c>
      <c r="B3" s="53"/>
      <c r="C3" s="31"/>
      <c r="D3" s="53"/>
      <c r="E3" s="53"/>
      <c r="F3" s="54"/>
      <c r="G3" s="198" t="s">
        <v>56</v>
      </c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32"/>
      <c r="AA3" s="32"/>
      <c r="AB3" s="55"/>
    </row>
    <row r="4" spans="1:33" ht="15" customHeight="1" x14ac:dyDescent="0.25">
      <c r="A4" s="56" t="s">
        <v>9</v>
      </c>
      <c r="B4" s="53"/>
      <c r="C4" s="53"/>
      <c r="D4" s="53"/>
      <c r="E4" s="53"/>
      <c r="F4" s="53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55"/>
    </row>
    <row r="5" spans="1:33" ht="15.75" x14ac:dyDescent="0.25">
      <c r="A5" s="56" t="s">
        <v>54</v>
      </c>
      <c r="B5" s="53"/>
      <c r="C5" s="53"/>
      <c r="D5" s="53"/>
      <c r="E5" s="53"/>
      <c r="F5" s="54"/>
      <c r="G5" s="54"/>
      <c r="H5" s="54"/>
      <c r="I5" s="53"/>
      <c r="J5" s="53"/>
      <c r="K5" s="142" t="s">
        <v>51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91" t="s">
        <v>31</v>
      </c>
      <c r="W5" s="191"/>
      <c r="X5" s="188">
        <v>42795</v>
      </c>
      <c r="Y5" s="188"/>
      <c r="Z5" s="57" t="s">
        <v>32</v>
      </c>
      <c r="AA5" s="199">
        <v>42825</v>
      </c>
      <c r="AB5" s="200"/>
    </row>
    <row r="6" spans="1:33" ht="5.25" customHeight="1" thickBot="1" x14ac:dyDescent="0.3">
      <c r="A6" s="16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3"/>
    </row>
    <row r="7" spans="1:33" ht="29.25" customHeight="1" thickBot="1" x14ac:dyDescent="0.3">
      <c r="A7" s="143" t="s">
        <v>0</v>
      </c>
      <c r="B7" s="201" t="s">
        <v>1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3"/>
      <c r="N7" s="201" t="s">
        <v>11</v>
      </c>
      <c r="O7" s="202"/>
      <c r="P7" s="202"/>
      <c r="Q7" s="202"/>
      <c r="R7" s="202"/>
      <c r="S7" s="202"/>
      <c r="T7" s="202"/>
      <c r="U7" s="202"/>
      <c r="V7" s="202"/>
      <c r="W7" s="202"/>
      <c r="X7" s="179" t="s">
        <v>10</v>
      </c>
      <c r="Y7" s="176" t="s">
        <v>2</v>
      </c>
      <c r="Z7" s="158" t="s">
        <v>43</v>
      </c>
      <c r="AA7" s="158" t="s">
        <v>44</v>
      </c>
      <c r="AB7" s="173" t="s">
        <v>45</v>
      </c>
      <c r="AC7" s="37"/>
      <c r="AD7" s="37"/>
      <c r="AE7" s="37"/>
    </row>
    <row r="8" spans="1:33" ht="16.5" customHeight="1" thickBot="1" x14ac:dyDescent="0.3">
      <c r="A8" s="144"/>
      <c r="B8" s="204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6"/>
      <c r="N8" s="207" t="s">
        <v>46</v>
      </c>
      <c r="O8" s="195" t="s">
        <v>47</v>
      </c>
      <c r="P8" s="196"/>
      <c r="Q8" s="196"/>
      <c r="R8" s="196"/>
      <c r="S8" s="196"/>
      <c r="T8" s="196"/>
      <c r="U8" s="196"/>
      <c r="V8" s="196"/>
      <c r="W8" s="197"/>
      <c r="X8" s="180"/>
      <c r="Y8" s="177"/>
      <c r="Z8" s="159"/>
      <c r="AA8" s="159"/>
      <c r="AB8" s="174"/>
      <c r="AC8" s="37"/>
      <c r="AD8" s="37"/>
      <c r="AE8" s="37"/>
    </row>
    <row r="9" spans="1:33" ht="32.25" customHeight="1" thickBot="1" x14ac:dyDescent="0.3">
      <c r="A9" s="144"/>
      <c r="B9" s="182" t="s">
        <v>12</v>
      </c>
      <c r="C9" s="147" t="s">
        <v>13</v>
      </c>
      <c r="D9" s="147" t="s">
        <v>14</v>
      </c>
      <c r="E9" s="147" t="s">
        <v>19</v>
      </c>
      <c r="F9" s="147" t="s">
        <v>20</v>
      </c>
      <c r="G9" s="147" t="s">
        <v>17</v>
      </c>
      <c r="H9" s="147" t="s">
        <v>21</v>
      </c>
      <c r="I9" s="147" t="s">
        <v>18</v>
      </c>
      <c r="J9" s="147" t="s">
        <v>16</v>
      </c>
      <c r="K9" s="147" t="s">
        <v>15</v>
      </c>
      <c r="L9" s="147" t="s">
        <v>22</v>
      </c>
      <c r="M9" s="189" t="s">
        <v>23</v>
      </c>
      <c r="N9" s="208"/>
      <c r="O9" s="192" t="s">
        <v>33</v>
      </c>
      <c r="P9" s="193"/>
      <c r="Q9" s="194"/>
      <c r="R9" s="192" t="s">
        <v>34</v>
      </c>
      <c r="S9" s="193"/>
      <c r="T9" s="194"/>
      <c r="U9" s="192" t="s">
        <v>35</v>
      </c>
      <c r="V9" s="193"/>
      <c r="W9" s="194"/>
      <c r="X9" s="180"/>
      <c r="Y9" s="177"/>
      <c r="Z9" s="159"/>
      <c r="AA9" s="159"/>
      <c r="AB9" s="174"/>
      <c r="AC9" s="37"/>
      <c r="AD9" s="37"/>
      <c r="AE9" s="37"/>
    </row>
    <row r="10" spans="1:33" ht="94.5" customHeight="1" thickBot="1" x14ac:dyDescent="0.3">
      <c r="A10" s="145"/>
      <c r="B10" s="183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90"/>
      <c r="N10" s="209"/>
      <c r="O10" s="80" t="s">
        <v>94</v>
      </c>
      <c r="P10" s="81" t="s">
        <v>95</v>
      </c>
      <c r="Q10" s="82" t="s">
        <v>96</v>
      </c>
      <c r="R10" s="36" t="s">
        <v>94</v>
      </c>
      <c r="S10" s="34" t="s">
        <v>95</v>
      </c>
      <c r="T10" s="35" t="s">
        <v>96</v>
      </c>
      <c r="U10" s="80" t="s">
        <v>94</v>
      </c>
      <c r="V10" s="81" t="s">
        <v>95</v>
      </c>
      <c r="W10" s="82" t="s">
        <v>96</v>
      </c>
      <c r="X10" s="181"/>
      <c r="Y10" s="178"/>
      <c r="Z10" s="160"/>
      <c r="AA10" s="160"/>
      <c r="AB10" s="175"/>
      <c r="AC10" s="37"/>
      <c r="AD10" s="37"/>
      <c r="AE10" s="37" t="s">
        <v>24</v>
      </c>
    </row>
    <row r="11" spans="1:33" s="7" customFormat="1" x14ac:dyDescent="0.25">
      <c r="A11" s="10">
        <v>1</v>
      </c>
      <c r="B11" s="96">
        <v>96.141400000000004</v>
      </c>
      <c r="C11" s="96">
        <v>2.0676000000000001</v>
      </c>
      <c r="D11" s="96">
        <v>0.6321</v>
      </c>
      <c r="E11" s="96">
        <v>9.6600000000000005E-2</v>
      </c>
      <c r="F11" s="96">
        <v>9.7900000000000001E-2</v>
      </c>
      <c r="G11" s="96">
        <v>3.0999999999999999E-3</v>
      </c>
      <c r="H11" s="96">
        <v>1.84E-2</v>
      </c>
      <c r="I11" s="96">
        <v>1.5900000000000001E-2</v>
      </c>
      <c r="J11" s="96">
        <v>1.26E-2</v>
      </c>
      <c r="K11" s="96"/>
      <c r="L11" s="96">
        <v>0.749</v>
      </c>
      <c r="M11" s="96">
        <v>0.16539999999999999</v>
      </c>
      <c r="N11" s="97">
        <v>0.69810000000000005</v>
      </c>
      <c r="O11" s="127">
        <f>P11*238.8459</f>
        <v>8168.5297800000008</v>
      </c>
      <c r="P11" s="128">
        <v>34.200000000000003</v>
      </c>
      <c r="Q11" s="129">
        <f t="shared" ref="Q11:Q38" si="0">P11/3.6</f>
        <v>9.5</v>
      </c>
      <c r="R11" s="130">
        <f>S11*238.8459</f>
        <v>9059.4249870000003</v>
      </c>
      <c r="S11" s="128">
        <v>37.93</v>
      </c>
      <c r="T11" s="131">
        <f t="shared" ref="T11:T38" si="1">S11/3.6</f>
        <v>10.536111111111111</v>
      </c>
      <c r="U11" s="124">
        <v>11899</v>
      </c>
      <c r="V11" s="98">
        <v>49.82</v>
      </c>
      <c r="W11" s="99">
        <f t="shared" ref="W11:W12" si="2">V11/3.6</f>
        <v>13.838888888888889</v>
      </c>
      <c r="X11" s="100">
        <v>-18.899999999999999</v>
      </c>
      <c r="Y11" s="86"/>
      <c r="Z11" s="87"/>
      <c r="AA11" s="87"/>
      <c r="AB11" s="88"/>
      <c r="AC11" s="61">
        <f t="shared" ref="AC11:AC16" si="3">SUM(B11:M11)+$K$42+$N$42</f>
        <v>100</v>
      </c>
      <c r="AD11" s="38"/>
      <c r="AE11" s="39"/>
      <c r="AF11" s="6"/>
      <c r="AG11" s="6"/>
    </row>
    <row r="12" spans="1:33" s="7" customFormat="1" x14ac:dyDescent="0.25">
      <c r="A12" s="9">
        <v>2</v>
      </c>
      <c r="B12" s="101">
        <v>95.990200000000002</v>
      </c>
      <c r="C12" s="101">
        <v>2.1320000000000001</v>
      </c>
      <c r="D12" s="101">
        <v>0.6704</v>
      </c>
      <c r="E12" s="101">
        <v>9.9500000000000005E-2</v>
      </c>
      <c r="F12" s="101">
        <v>0.1089</v>
      </c>
      <c r="G12" s="101">
        <v>2.5999999999999999E-3</v>
      </c>
      <c r="H12" s="101">
        <v>1.9199999999999998E-2</v>
      </c>
      <c r="I12" s="101">
        <v>1.5900000000000001E-2</v>
      </c>
      <c r="J12" s="101">
        <v>1.6500000000000001E-2</v>
      </c>
      <c r="K12" s="101"/>
      <c r="L12" s="101">
        <v>0.7772</v>
      </c>
      <c r="M12" s="101">
        <v>0.1676</v>
      </c>
      <c r="N12" s="102">
        <v>0.69940000000000002</v>
      </c>
      <c r="O12" s="132">
        <f t="shared" ref="O12:O38" si="4">P12*238.8459</f>
        <v>8178.0836160000008</v>
      </c>
      <c r="P12" s="133">
        <v>34.24</v>
      </c>
      <c r="Q12" s="134">
        <f t="shared" si="0"/>
        <v>9.5111111111111111</v>
      </c>
      <c r="R12" s="135">
        <f t="shared" ref="R12:R38" si="5">S12*238.8459</f>
        <v>9068.9788229999995</v>
      </c>
      <c r="S12" s="136">
        <v>37.97</v>
      </c>
      <c r="T12" s="137">
        <f t="shared" si="1"/>
        <v>10.547222222222222</v>
      </c>
      <c r="U12" s="125">
        <v>11902</v>
      </c>
      <c r="V12" s="77">
        <v>49.83</v>
      </c>
      <c r="W12" s="104">
        <f t="shared" si="2"/>
        <v>13.841666666666665</v>
      </c>
      <c r="X12" s="103">
        <v>-19.2</v>
      </c>
      <c r="Y12" s="19"/>
      <c r="Z12" s="8"/>
      <c r="AA12" s="8"/>
      <c r="AB12" s="89"/>
      <c r="AC12" s="61">
        <f t="shared" si="3"/>
        <v>100</v>
      </c>
      <c r="AD12" s="38"/>
      <c r="AE12" s="39"/>
      <c r="AF12" s="6"/>
      <c r="AG12" s="6"/>
    </row>
    <row r="13" spans="1:33" s="5" customFormat="1" x14ac:dyDescent="0.25">
      <c r="A13" s="9">
        <v>3</v>
      </c>
      <c r="B13" s="101">
        <v>95.650999999999996</v>
      </c>
      <c r="C13" s="101">
        <v>2.2799</v>
      </c>
      <c r="D13" s="101">
        <v>0.74760000000000004</v>
      </c>
      <c r="E13" s="101">
        <v>0.1094</v>
      </c>
      <c r="F13" s="101">
        <v>0.13089999999999999</v>
      </c>
      <c r="G13" s="101">
        <v>3.3E-3</v>
      </c>
      <c r="H13" s="101">
        <v>2.8500000000000001E-2</v>
      </c>
      <c r="I13" s="101">
        <v>2.58E-2</v>
      </c>
      <c r="J13" s="101">
        <v>2.5399999999999999E-2</v>
      </c>
      <c r="K13" s="101"/>
      <c r="L13" s="101">
        <v>0.81420000000000003</v>
      </c>
      <c r="M13" s="101">
        <v>0.184</v>
      </c>
      <c r="N13" s="102">
        <v>0.70289999999999997</v>
      </c>
      <c r="O13" s="132">
        <v>8207</v>
      </c>
      <c r="P13" s="138">
        <v>34.36</v>
      </c>
      <c r="Q13" s="134">
        <f t="shared" si="0"/>
        <v>9.5444444444444443</v>
      </c>
      <c r="R13" s="135">
        <v>9100</v>
      </c>
      <c r="S13" s="138">
        <v>38.1</v>
      </c>
      <c r="T13" s="137">
        <f t="shared" si="1"/>
        <v>10.583333333333334</v>
      </c>
      <c r="U13" s="125">
        <v>11911</v>
      </c>
      <c r="V13" s="78">
        <v>49.87</v>
      </c>
      <c r="W13" s="104">
        <f>V13/3.6</f>
        <v>13.852777777777776</v>
      </c>
      <c r="X13" s="105">
        <v>-19.3</v>
      </c>
      <c r="Y13" s="19"/>
      <c r="Z13" s="8"/>
      <c r="AA13" s="8"/>
      <c r="AB13" s="89"/>
      <c r="AC13" s="61">
        <f t="shared" si="3"/>
        <v>99.999999999999986</v>
      </c>
      <c r="AD13" s="40" t="str">
        <f>IF(AC13=100,"ОК"," ")</f>
        <v>ОК</v>
      </c>
      <c r="AE13" s="41"/>
      <c r="AF13" s="4"/>
      <c r="AG13" s="4"/>
    </row>
    <row r="14" spans="1:33" s="7" customFormat="1" x14ac:dyDescent="0.25">
      <c r="A14" s="9">
        <v>4</v>
      </c>
      <c r="B14" s="101">
        <v>95.865600000000001</v>
      </c>
      <c r="C14" s="101">
        <v>2.1918000000000002</v>
      </c>
      <c r="D14" s="101">
        <v>0.67269999999999996</v>
      </c>
      <c r="E14" s="101">
        <v>9.9400000000000002E-2</v>
      </c>
      <c r="F14" s="101">
        <v>0.1075</v>
      </c>
      <c r="G14" s="101">
        <v>3.2000000000000002E-3</v>
      </c>
      <c r="H14" s="101">
        <v>2.1000000000000001E-2</v>
      </c>
      <c r="I14" s="101">
        <v>1.5900000000000001E-2</v>
      </c>
      <c r="J14" s="101">
        <v>2.06E-2</v>
      </c>
      <c r="K14" s="101"/>
      <c r="L14" s="101">
        <v>0.82899999999999996</v>
      </c>
      <c r="M14" s="101">
        <v>0.17330000000000001</v>
      </c>
      <c r="N14" s="102">
        <v>0.70030000000000003</v>
      </c>
      <c r="O14" s="132">
        <f t="shared" si="4"/>
        <v>8180.4720749999997</v>
      </c>
      <c r="P14" s="138">
        <v>34.25</v>
      </c>
      <c r="Q14" s="134">
        <f t="shared" si="0"/>
        <v>9.5138888888888893</v>
      </c>
      <c r="R14" s="135">
        <f t="shared" si="5"/>
        <v>9071.3672819999992</v>
      </c>
      <c r="S14" s="138">
        <v>37.979999999999997</v>
      </c>
      <c r="T14" s="137">
        <f t="shared" si="1"/>
        <v>10.549999999999999</v>
      </c>
      <c r="U14" s="125">
        <v>11896</v>
      </c>
      <c r="V14" s="77">
        <v>49.8</v>
      </c>
      <c r="W14" s="104">
        <f t="shared" ref="W14:W18" si="6">V14/3.6</f>
        <v>13.833333333333332</v>
      </c>
      <c r="X14" s="103">
        <v>-18.8</v>
      </c>
      <c r="Y14" s="19"/>
      <c r="Z14" s="8"/>
      <c r="AA14" s="8"/>
      <c r="AB14" s="89"/>
      <c r="AC14" s="61">
        <f t="shared" si="3"/>
        <v>100.00000000000001</v>
      </c>
      <c r="AD14" s="38" t="str">
        <f t="shared" ref="AD14:AD41" si="7">IF(AC14=100,"ОК"," ")</f>
        <v>ОК</v>
      </c>
      <c r="AE14" s="39"/>
      <c r="AF14" s="6"/>
      <c r="AG14" s="6"/>
    </row>
    <row r="15" spans="1:33" s="7" customFormat="1" x14ac:dyDescent="0.25">
      <c r="A15" s="10">
        <v>5</v>
      </c>
      <c r="B15" s="101">
        <v>95.929500000000004</v>
      </c>
      <c r="C15" s="101">
        <v>2.1758999999999999</v>
      </c>
      <c r="D15" s="101">
        <v>0.6653</v>
      </c>
      <c r="E15" s="101">
        <v>9.9599999999999994E-2</v>
      </c>
      <c r="F15" s="101">
        <v>0.1045</v>
      </c>
      <c r="G15" s="101">
        <v>3.0000000000000001E-3</v>
      </c>
      <c r="H15" s="101">
        <v>2.06E-2</v>
      </c>
      <c r="I15" s="101">
        <v>1.6400000000000001E-2</v>
      </c>
      <c r="J15" s="101">
        <v>1.67E-2</v>
      </c>
      <c r="K15" s="101"/>
      <c r="L15" s="101">
        <v>0.79520000000000002</v>
      </c>
      <c r="M15" s="101">
        <v>0.17319999999999999</v>
      </c>
      <c r="N15" s="102">
        <v>0.69979999999999998</v>
      </c>
      <c r="O15" s="132">
        <f t="shared" si="4"/>
        <v>8178.0836160000008</v>
      </c>
      <c r="P15" s="136">
        <v>34.24</v>
      </c>
      <c r="Q15" s="129">
        <f t="shared" si="0"/>
        <v>9.5111111111111111</v>
      </c>
      <c r="R15" s="135">
        <f t="shared" si="5"/>
        <v>9068.9788229999995</v>
      </c>
      <c r="S15" s="136">
        <v>37.97</v>
      </c>
      <c r="T15" s="131">
        <f t="shared" si="1"/>
        <v>10.547222222222222</v>
      </c>
      <c r="U15" s="125">
        <v>11899</v>
      </c>
      <c r="V15" s="77">
        <v>49.8</v>
      </c>
      <c r="W15" s="104">
        <f t="shared" si="6"/>
        <v>13.833333333333332</v>
      </c>
      <c r="X15" s="103">
        <v>-19.600000000000001</v>
      </c>
      <c r="Y15" s="20"/>
      <c r="Z15" s="90"/>
      <c r="AA15" s="90"/>
      <c r="AB15" s="91"/>
      <c r="AC15" s="61">
        <f t="shared" si="3"/>
        <v>99.999899999999997</v>
      </c>
      <c r="AD15" s="38" t="str">
        <f t="shared" si="7"/>
        <v xml:space="preserve"> </v>
      </c>
      <c r="AE15" s="39"/>
      <c r="AF15" s="6"/>
      <c r="AG15" s="6"/>
    </row>
    <row r="16" spans="1:33" s="7" customFormat="1" x14ac:dyDescent="0.25">
      <c r="A16" s="9">
        <v>6</v>
      </c>
      <c r="B16" s="101">
        <v>96.019019999999998</v>
      </c>
      <c r="C16" s="101">
        <v>2.1446999999999998</v>
      </c>
      <c r="D16" s="101">
        <v>0.64810000000000001</v>
      </c>
      <c r="E16" s="101">
        <v>9.6799999999999997E-2</v>
      </c>
      <c r="F16" s="101">
        <v>0.1017</v>
      </c>
      <c r="G16" s="101">
        <v>3.8999999999999998E-3</v>
      </c>
      <c r="H16" s="101">
        <v>1.83E-2</v>
      </c>
      <c r="I16" s="101">
        <v>1.6500000000000001E-2</v>
      </c>
      <c r="J16" s="101">
        <v>1.54E-2</v>
      </c>
      <c r="K16" s="101">
        <v>8.6999999999999994E-3</v>
      </c>
      <c r="L16" s="101">
        <v>0.75960000000000005</v>
      </c>
      <c r="M16" s="101">
        <v>0.1673</v>
      </c>
      <c r="N16" s="102">
        <v>0.69899999999999995</v>
      </c>
      <c r="O16" s="132">
        <f t="shared" si="4"/>
        <v>8175.6951569999992</v>
      </c>
      <c r="P16" s="136">
        <v>34.229999999999997</v>
      </c>
      <c r="Q16" s="134">
        <f t="shared" si="0"/>
        <v>9.5083333333333329</v>
      </c>
      <c r="R16" s="135">
        <f t="shared" si="5"/>
        <v>9066.5903639999997</v>
      </c>
      <c r="S16" s="138">
        <v>37.96</v>
      </c>
      <c r="T16" s="137">
        <f t="shared" si="1"/>
        <v>10.544444444444444</v>
      </c>
      <c r="U16" s="125">
        <v>11902</v>
      </c>
      <c r="V16" s="78">
        <v>49.83</v>
      </c>
      <c r="W16" s="104">
        <f t="shared" si="6"/>
        <v>13.841666666666665</v>
      </c>
      <c r="X16" s="103">
        <v>-19.399999999999999</v>
      </c>
      <c r="Y16" s="19"/>
      <c r="Z16" s="8"/>
      <c r="AA16" s="8"/>
      <c r="AB16" s="94"/>
      <c r="AC16" s="61">
        <f t="shared" si="3"/>
        <v>100.00001999999999</v>
      </c>
      <c r="AD16" s="38" t="str">
        <f t="shared" si="7"/>
        <v xml:space="preserve"> </v>
      </c>
      <c r="AE16" s="39"/>
      <c r="AF16" s="6"/>
      <c r="AG16" s="6"/>
    </row>
    <row r="17" spans="1:33" s="7" customFormat="1" x14ac:dyDescent="0.25">
      <c r="A17" s="10">
        <v>7</v>
      </c>
      <c r="B17" s="101">
        <v>95.971199999999996</v>
      </c>
      <c r="C17" s="101">
        <v>2.1715</v>
      </c>
      <c r="D17" s="101">
        <v>0.65059999999999996</v>
      </c>
      <c r="E17" s="101">
        <v>9.8699999999999996E-2</v>
      </c>
      <c r="F17" s="101">
        <v>0.10100000000000001</v>
      </c>
      <c r="G17" s="101">
        <v>2.2000000000000001E-3</v>
      </c>
      <c r="H17" s="101">
        <v>2.07E-2</v>
      </c>
      <c r="I17" s="101">
        <v>1.5100000000000001E-2</v>
      </c>
      <c r="J17" s="101">
        <v>1.6500000000000001E-2</v>
      </c>
      <c r="K17" s="101"/>
      <c r="L17" s="101">
        <v>0.78110000000000002</v>
      </c>
      <c r="M17" s="101">
        <v>0.1714</v>
      </c>
      <c r="N17" s="102">
        <v>0.69940000000000002</v>
      </c>
      <c r="O17" s="132">
        <f t="shared" si="4"/>
        <v>8175.6951569999992</v>
      </c>
      <c r="P17" s="138">
        <v>34.229999999999997</v>
      </c>
      <c r="Q17" s="129">
        <f t="shared" si="0"/>
        <v>9.5083333333333329</v>
      </c>
      <c r="R17" s="135">
        <f t="shared" si="5"/>
        <v>9066.5903639999997</v>
      </c>
      <c r="S17" s="136">
        <v>37.96</v>
      </c>
      <c r="T17" s="131">
        <f t="shared" si="1"/>
        <v>10.544444444444444</v>
      </c>
      <c r="U17" s="125">
        <v>11899</v>
      </c>
      <c r="V17" s="78">
        <v>49.82</v>
      </c>
      <c r="W17" s="104">
        <f t="shared" si="6"/>
        <v>13.838888888888889</v>
      </c>
      <c r="X17" s="103">
        <v>-19.3</v>
      </c>
      <c r="Y17" s="20"/>
      <c r="Z17" s="90"/>
      <c r="AA17" s="90"/>
      <c r="AB17" s="94"/>
      <c r="AC17" s="61">
        <f t="shared" ref="AC17:AC22" si="8">SUM(B17:M17)+$K$42+$N$42</f>
        <v>99.999999999999986</v>
      </c>
      <c r="AD17" s="38" t="str">
        <f t="shared" si="7"/>
        <v>ОК</v>
      </c>
      <c r="AE17" s="39"/>
      <c r="AF17" s="6"/>
      <c r="AG17" s="6"/>
    </row>
    <row r="18" spans="1:33" s="7" customFormat="1" x14ac:dyDescent="0.25">
      <c r="A18" s="9">
        <v>8</v>
      </c>
      <c r="B18" s="101">
        <v>95.843599999999995</v>
      </c>
      <c r="C18" s="101">
        <v>2.2501000000000002</v>
      </c>
      <c r="D18" s="101">
        <v>0.66969999999999996</v>
      </c>
      <c r="E18" s="101">
        <v>0.1017</v>
      </c>
      <c r="F18" s="101">
        <v>0.1051</v>
      </c>
      <c r="G18" s="101">
        <v>2.8999999999999998E-3</v>
      </c>
      <c r="H18" s="101">
        <v>0.02</v>
      </c>
      <c r="I18" s="101">
        <v>1.6199999999999999E-2</v>
      </c>
      <c r="J18" s="101">
        <v>1.9699999999999999E-2</v>
      </c>
      <c r="K18" s="101"/>
      <c r="L18" s="101">
        <v>0.79879999999999995</v>
      </c>
      <c r="M18" s="101">
        <v>0.17219999999999999</v>
      </c>
      <c r="N18" s="102">
        <v>0.70040000000000002</v>
      </c>
      <c r="O18" s="132">
        <f t="shared" si="4"/>
        <v>8185.2489930000011</v>
      </c>
      <c r="P18" s="138">
        <v>34.270000000000003</v>
      </c>
      <c r="Q18" s="134">
        <f t="shared" si="0"/>
        <v>9.5194444444444457</v>
      </c>
      <c r="R18" s="135">
        <f t="shared" si="5"/>
        <v>9076.1442000000006</v>
      </c>
      <c r="S18" s="138">
        <v>38</v>
      </c>
      <c r="T18" s="137">
        <f t="shared" si="1"/>
        <v>10.555555555555555</v>
      </c>
      <c r="U18" s="125">
        <v>11902</v>
      </c>
      <c r="V18" s="78">
        <v>49.83</v>
      </c>
      <c r="W18" s="104">
        <f t="shared" si="6"/>
        <v>13.841666666666665</v>
      </c>
      <c r="X18" s="103">
        <v>-19.5</v>
      </c>
      <c r="Y18" s="19"/>
      <c r="Z18" s="8"/>
      <c r="AA18" s="8"/>
      <c r="AB18" s="89"/>
      <c r="AC18" s="61">
        <f t="shared" si="8"/>
        <v>99.999999999999986</v>
      </c>
      <c r="AD18" s="38" t="str">
        <f t="shared" si="7"/>
        <v>ОК</v>
      </c>
      <c r="AE18" s="39"/>
      <c r="AF18" s="6"/>
      <c r="AG18" s="6"/>
    </row>
    <row r="19" spans="1:33" s="5" customFormat="1" x14ac:dyDescent="0.25">
      <c r="A19" s="9">
        <v>9</v>
      </c>
      <c r="B19" s="101">
        <v>95.490499999999997</v>
      </c>
      <c r="C19" s="101">
        <v>2.41</v>
      </c>
      <c r="D19" s="101">
        <v>0.73960000000000004</v>
      </c>
      <c r="E19" s="101">
        <v>0.1086</v>
      </c>
      <c r="F19" s="101">
        <v>0.1232</v>
      </c>
      <c r="G19" s="101">
        <v>4.1000000000000003E-3</v>
      </c>
      <c r="H19" s="101">
        <v>2.3599999999999999E-2</v>
      </c>
      <c r="I19" s="126">
        <v>2.0899999999999998E-2</v>
      </c>
      <c r="J19" s="101">
        <v>2.6100000000000002E-2</v>
      </c>
      <c r="K19" s="101"/>
      <c r="L19" s="101">
        <v>0.86140000000000005</v>
      </c>
      <c r="M19" s="101">
        <v>0.192</v>
      </c>
      <c r="N19" s="102">
        <v>0.70350000000000001</v>
      </c>
      <c r="O19" s="132">
        <f t="shared" si="4"/>
        <v>8206.7451239999991</v>
      </c>
      <c r="P19" s="138">
        <v>34.36</v>
      </c>
      <c r="Q19" s="134">
        <f t="shared" si="0"/>
        <v>9.5444444444444443</v>
      </c>
      <c r="R19" s="135">
        <f t="shared" si="5"/>
        <v>9097.6403310000005</v>
      </c>
      <c r="S19" s="136">
        <v>38.090000000000003</v>
      </c>
      <c r="T19" s="137">
        <f t="shared" si="1"/>
        <v>10.580555555555556</v>
      </c>
      <c r="U19" s="125">
        <v>11904</v>
      </c>
      <c r="V19" s="78">
        <v>49.84</v>
      </c>
      <c r="W19" s="104">
        <f>V19/3.6</f>
        <v>13.844444444444445</v>
      </c>
      <c r="X19" s="103">
        <v>-19.600000000000001</v>
      </c>
      <c r="Y19" s="19"/>
      <c r="Z19" s="119"/>
      <c r="AA19" s="119"/>
      <c r="AB19" s="94">
        <v>0</v>
      </c>
      <c r="AC19" s="61">
        <f t="shared" si="8"/>
        <v>99.999999999999972</v>
      </c>
      <c r="AD19" s="40" t="str">
        <f t="shared" si="7"/>
        <v>ОК</v>
      </c>
      <c r="AE19" s="41"/>
      <c r="AF19" s="4"/>
      <c r="AG19" s="4"/>
    </row>
    <row r="20" spans="1:33" s="5" customFormat="1" x14ac:dyDescent="0.25">
      <c r="A20" s="9">
        <v>10</v>
      </c>
      <c r="B20" s="101">
        <v>95.362899999999996</v>
      </c>
      <c r="C20" s="101">
        <v>2.4741</v>
      </c>
      <c r="D20" s="101">
        <v>0.75619999999999998</v>
      </c>
      <c r="E20" s="101">
        <v>0.11070000000000001</v>
      </c>
      <c r="F20" s="101">
        <v>0.12970000000000001</v>
      </c>
      <c r="G20" s="101">
        <v>2.7000000000000001E-3</v>
      </c>
      <c r="H20" s="101">
        <v>2.6599999999999999E-2</v>
      </c>
      <c r="I20" s="101">
        <v>2.1000000000000001E-2</v>
      </c>
      <c r="J20" s="101">
        <v>3.3000000000000002E-2</v>
      </c>
      <c r="K20" s="101"/>
      <c r="L20" s="101">
        <v>0.88009999999999999</v>
      </c>
      <c r="M20" s="101">
        <v>0.20300000000000001</v>
      </c>
      <c r="N20" s="102">
        <v>0.70469999999999999</v>
      </c>
      <c r="O20" s="132">
        <f t="shared" si="4"/>
        <v>8213.9105010000003</v>
      </c>
      <c r="P20" s="136">
        <v>34.39</v>
      </c>
      <c r="Q20" s="134">
        <f t="shared" si="0"/>
        <v>9.5527777777777771</v>
      </c>
      <c r="R20" s="135">
        <f t="shared" si="5"/>
        <v>9107.1941670000015</v>
      </c>
      <c r="S20" s="138">
        <v>38.130000000000003</v>
      </c>
      <c r="T20" s="137">
        <f t="shared" si="1"/>
        <v>10.591666666666667</v>
      </c>
      <c r="U20" s="125">
        <v>11906</v>
      </c>
      <c r="V20" s="77">
        <v>49.85</v>
      </c>
      <c r="W20" s="104">
        <f t="shared" ref="W20:W24" si="9">V20/3.6</f>
        <v>13.847222222222221</v>
      </c>
      <c r="X20" s="103">
        <v>-19.3</v>
      </c>
      <c r="Y20" s="19"/>
      <c r="Z20" s="119" t="s">
        <v>92</v>
      </c>
      <c r="AA20" s="119" t="s">
        <v>93</v>
      </c>
      <c r="AB20" s="89"/>
      <c r="AC20" s="61">
        <f t="shared" si="8"/>
        <v>100</v>
      </c>
      <c r="AD20" s="40" t="str">
        <f t="shared" si="7"/>
        <v>ОК</v>
      </c>
      <c r="AE20" s="41"/>
      <c r="AF20" s="4"/>
      <c r="AG20" s="4"/>
    </row>
    <row r="21" spans="1:33" s="5" customFormat="1" x14ac:dyDescent="0.25">
      <c r="A21" s="9">
        <v>11</v>
      </c>
      <c r="B21" s="101">
        <v>95.716800000000006</v>
      </c>
      <c r="C21" s="101">
        <v>2.3026</v>
      </c>
      <c r="D21" s="101">
        <v>0.70809999999999995</v>
      </c>
      <c r="E21" s="101">
        <v>0.1051</v>
      </c>
      <c r="F21" s="101">
        <v>0.1123</v>
      </c>
      <c r="G21" s="101">
        <v>2.7000000000000001E-3</v>
      </c>
      <c r="H21" s="101">
        <v>2.1399999999999999E-2</v>
      </c>
      <c r="I21" s="101">
        <v>1.78E-2</v>
      </c>
      <c r="J21" s="101">
        <v>2.2100000000000002E-2</v>
      </c>
      <c r="K21" s="101"/>
      <c r="L21" s="101">
        <v>0.81459999999999999</v>
      </c>
      <c r="M21" s="101">
        <v>0.17649999999999999</v>
      </c>
      <c r="N21" s="102">
        <v>0.7016</v>
      </c>
      <c r="O21" s="132">
        <f t="shared" si="4"/>
        <v>8194.8028290000002</v>
      </c>
      <c r="P21" s="138">
        <v>34.31</v>
      </c>
      <c r="Q21" s="134">
        <f t="shared" si="0"/>
        <v>9.5305555555555568</v>
      </c>
      <c r="R21" s="135">
        <f t="shared" si="5"/>
        <v>9085.6980359999998</v>
      </c>
      <c r="S21" s="138">
        <v>38.04</v>
      </c>
      <c r="T21" s="137">
        <f t="shared" si="1"/>
        <v>10.566666666666666</v>
      </c>
      <c r="U21" s="125">
        <v>11909</v>
      </c>
      <c r="V21" s="78">
        <v>49.85</v>
      </c>
      <c r="W21" s="104">
        <f t="shared" si="9"/>
        <v>13.847222222222221</v>
      </c>
      <c r="X21" s="103">
        <v>-18.7</v>
      </c>
      <c r="Y21" s="19"/>
      <c r="Z21" s="8"/>
      <c r="AA21" s="8"/>
      <c r="AB21" s="89"/>
      <c r="AC21" s="61">
        <f t="shared" si="8"/>
        <v>100</v>
      </c>
      <c r="AD21" s="40" t="str">
        <f t="shared" si="7"/>
        <v>ОК</v>
      </c>
      <c r="AE21" s="41"/>
      <c r="AF21" s="4"/>
      <c r="AG21" s="4"/>
    </row>
    <row r="22" spans="1:33" s="5" customFormat="1" x14ac:dyDescent="0.25">
      <c r="A22" s="10">
        <v>12</v>
      </c>
      <c r="B22" s="101">
        <v>95.770499999999998</v>
      </c>
      <c r="C22" s="101">
        <v>2.3037999999999998</v>
      </c>
      <c r="D22" s="101">
        <v>0.69479999999999997</v>
      </c>
      <c r="E22" s="101">
        <v>0.10390000000000001</v>
      </c>
      <c r="F22" s="101">
        <v>0.10920000000000001</v>
      </c>
      <c r="G22" s="101">
        <v>3.3999999999999998E-3</v>
      </c>
      <c r="H22" s="101">
        <v>2.1499999999999998E-2</v>
      </c>
      <c r="I22" s="101">
        <v>1.6799999999999999E-2</v>
      </c>
      <c r="J22" s="101">
        <v>1.89E-2</v>
      </c>
      <c r="K22" s="101"/>
      <c r="L22" s="101">
        <v>0.7833</v>
      </c>
      <c r="M22" s="101">
        <v>0.1739</v>
      </c>
      <c r="N22" s="102">
        <v>0.70109999999999995</v>
      </c>
      <c r="O22" s="132">
        <f t="shared" si="4"/>
        <v>8194.8028290000002</v>
      </c>
      <c r="P22" s="138">
        <v>34.31</v>
      </c>
      <c r="Q22" s="129">
        <f t="shared" si="0"/>
        <v>9.5305555555555568</v>
      </c>
      <c r="R22" s="135">
        <f t="shared" si="5"/>
        <v>9085.6980359999998</v>
      </c>
      <c r="S22" s="136">
        <v>38.04</v>
      </c>
      <c r="T22" s="131">
        <f t="shared" si="1"/>
        <v>10.566666666666666</v>
      </c>
      <c r="U22" s="125">
        <v>11909</v>
      </c>
      <c r="V22" s="78">
        <v>49.86</v>
      </c>
      <c r="W22" s="104">
        <f t="shared" si="9"/>
        <v>13.85</v>
      </c>
      <c r="X22" s="103">
        <v>-19.3</v>
      </c>
      <c r="Y22" s="20"/>
      <c r="Z22" s="90"/>
      <c r="AA22" s="90"/>
      <c r="AB22" s="91"/>
      <c r="AC22" s="61">
        <f t="shared" si="8"/>
        <v>100</v>
      </c>
      <c r="AD22" s="40" t="str">
        <f t="shared" si="7"/>
        <v>ОК</v>
      </c>
      <c r="AE22" s="41"/>
      <c r="AF22" s="4"/>
      <c r="AG22" s="4"/>
    </row>
    <row r="23" spans="1:33" s="5" customFormat="1" x14ac:dyDescent="0.25">
      <c r="A23" s="9">
        <v>13</v>
      </c>
      <c r="B23" s="101">
        <v>95.743700000000004</v>
      </c>
      <c r="C23" s="101">
        <v>2.3218999999999999</v>
      </c>
      <c r="D23" s="101">
        <v>0.70489999999999997</v>
      </c>
      <c r="E23" s="101">
        <v>0.1055</v>
      </c>
      <c r="F23" s="101">
        <v>0.11070000000000001</v>
      </c>
      <c r="G23" s="101">
        <v>3.8999999999999998E-3</v>
      </c>
      <c r="H23" s="101">
        <v>2.01E-2</v>
      </c>
      <c r="I23" s="101">
        <v>1.6500000000000001E-2</v>
      </c>
      <c r="J23" s="101">
        <v>1.7399999999999999E-2</v>
      </c>
      <c r="K23" s="101">
        <v>9.1000000000000004E-3</v>
      </c>
      <c r="L23" s="101">
        <v>0.77190000000000003</v>
      </c>
      <c r="M23" s="101">
        <v>0.1744</v>
      </c>
      <c r="N23" s="102">
        <v>0.70130000000000003</v>
      </c>
      <c r="O23" s="132">
        <f t="shared" si="4"/>
        <v>8197.191288</v>
      </c>
      <c r="P23" s="136">
        <v>34.32</v>
      </c>
      <c r="Q23" s="134">
        <f t="shared" si="0"/>
        <v>9.5333333333333332</v>
      </c>
      <c r="R23" s="135">
        <f t="shared" si="5"/>
        <v>9088.0864949999996</v>
      </c>
      <c r="S23" s="138">
        <v>38.049999999999997</v>
      </c>
      <c r="T23" s="137">
        <f t="shared" si="1"/>
        <v>10.569444444444443</v>
      </c>
      <c r="U23" s="125">
        <v>11911</v>
      </c>
      <c r="V23" s="78">
        <v>49.87</v>
      </c>
      <c r="W23" s="104">
        <f t="shared" si="9"/>
        <v>13.852777777777776</v>
      </c>
      <c r="X23" s="103">
        <v>-19.2</v>
      </c>
      <c r="Y23" s="19"/>
      <c r="Z23" s="8"/>
      <c r="AA23" s="8"/>
      <c r="AB23" s="94"/>
      <c r="AC23" s="61">
        <f>SUM(B23:M23)+$K$42+$N$42</f>
        <v>100</v>
      </c>
      <c r="AD23" s="40" t="str">
        <f t="shared" si="7"/>
        <v>ОК</v>
      </c>
      <c r="AE23" s="41"/>
      <c r="AF23" s="95"/>
      <c r="AG23" s="4"/>
    </row>
    <row r="24" spans="1:33" s="5" customFormat="1" x14ac:dyDescent="0.25">
      <c r="A24" s="10">
        <v>14</v>
      </c>
      <c r="B24" s="101">
        <v>95.724400000000003</v>
      </c>
      <c r="C24" s="101">
        <v>2.3205</v>
      </c>
      <c r="D24" s="101">
        <v>0.70509999999999995</v>
      </c>
      <c r="E24" s="101">
        <v>0.107</v>
      </c>
      <c r="F24" s="101">
        <v>0.1135</v>
      </c>
      <c r="G24" s="101">
        <v>3.5999999999999999E-3</v>
      </c>
      <c r="H24" s="101">
        <v>2.2499999999999999E-2</v>
      </c>
      <c r="I24" s="101">
        <v>1.83E-2</v>
      </c>
      <c r="J24" s="101">
        <v>2.01E-2</v>
      </c>
      <c r="K24" s="101"/>
      <c r="L24" s="101">
        <v>0.78920000000000001</v>
      </c>
      <c r="M24" s="101">
        <v>0.17580000000000001</v>
      </c>
      <c r="N24" s="102">
        <v>0.7016</v>
      </c>
      <c r="O24" s="132">
        <f t="shared" si="4"/>
        <v>8197.191288</v>
      </c>
      <c r="P24" s="136">
        <v>34.32</v>
      </c>
      <c r="Q24" s="129">
        <f t="shared" si="0"/>
        <v>9.5333333333333332</v>
      </c>
      <c r="R24" s="135">
        <f t="shared" si="5"/>
        <v>9090.4749540000012</v>
      </c>
      <c r="S24" s="138">
        <v>38.06</v>
      </c>
      <c r="T24" s="131">
        <f t="shared" si="1"/>
        <v>10.572222222222223</v>
      </c>
      <c r="U24" s="125">
        <v>11911</v>
      </c>
      <c r="V24" s="78">
        <v>49.87</v>
      </c>
      <c r="W24" s="104">
        <f t="shared" si="9"/>
        <v>13.852777777777776</v>
      </c>
      <c r="X24" s="103">
        <v>-19.399999999999999</v>
      </c>
      <c r="Y24" s="20"/>
      <c r="Z24" s="90"/>
      <c r="AA24" s="90"/>
      <c r="AB24" s="91"/>
      <c r="AC24" s="61">
        <f t="shared" ref="AC24:AC29" si="10">SUM(B24:M24)+$K$42+$N$42</f>
        <v>99.999999999999986</v>
      </c>
      <c r="AD24" s="40" t="str">
        <f t="shared" si="7"/>
        <v>ОК</v>
      </c>
      <c r="AE24" s="41"/>
      <c r="AF24" s="4"/>
      <c r="AG24" s="4"/>
    </row>
    <row r="25" spans="1:33" s="5" customFormat="1" x14ac:dyDescent="0.25">
      <c r="A25" s="9">
        <v>15</v>
      </c>
      <c r="B25" s="101">
        <v>95.569800000000001</v>
      </c>
      <c r="C25" s="101">
        <v>2.4068000000000001</v>
      </c>
      <c r="D25" s="101">
        <v>0.72640000000000005</v>
      </c>
      <c r="E25" s="101">
        <v>0.10929999999999999</v>
      </c>
      <c r="F25" s="101">
        <v>0.1183</v>
      </c>
      <c r="G25" s="101">
        <v>3.8E-3</v>
      </c>
      <c r="H25" s="101">
        <v>2.3099999999999999E-2</v>
      </c>
      <c r="I25" s="101">
        <v>1.8499999999999999E-2</v>
      </c>
      <c r="J25" s="101">
        <v>2.4E-2</v>
      </c>
      <c r="K25" s="101"/>
      <c r="L25" s="101">
        <v>0.81669999999999998</v>
      </c>
      <c r="M25" s="101">
        <v>0.18329999999999999</v>
      </c>
      <c r="N25" s="102">
        <v>0.70279999999999998</v>
      </c>
      <c r="O25" s="132">
        <f t="shared" si="4"/>
        <v>8206.7451239999991</v>
      </c>
      <c r="P25" s="136">
        <v>34.36</v>
      </c>
      <c r="Q25" s="134">
        <f t="shared" si="0"/>
        <v>9.5444444444444443</v>
      </c>
      <c r="R25" s="135">
        <f t="shared" si="5"/>
        <v>9097.6403310000005</v>
      </c>
      <c r="S25" s="138">
        <v>38.090000000000003</v>
      </c>
      <c r="T25" s="137">
        <f t="shared" si="1"/>
        <v>10.580555555555556</v>
      </c>
      <c r="U25" s="125">
        <v>11911</v>
      </c>
      <c r="V25" s="77">
        <v>49.87</v>
      </c>
      <c r="W25" s="104">
        <f>V25/3.6</f>
        <v>13.852777777777776</v>
      </c>
      <c r="X25" s="103">
        <v>-19.5</v>
      </c>
      <c r="Y25" s="19"/>
      <c r="Z25" s="8"/>
      <c r="AA25" s="8"/>
      <c r="AB25" s="89"/>
      <c r="AC25" s="61">
        <f t="shared" si="10"/>
        <v>100.00000000000001</v>
      </c>
      <c r="AD25" s="40" t="str">
        <f t="shared" si="7"/>
        <v>ОК</v>
      </c>
      <c r="AE25" s="41"/>
      <c r="AF25" s="4"/>
      <c r="AG25" s="4"/>
    </row>
    <row r="26" spans="1:33" s="5" customFormat="1" x14ac:dyDescent="0.25">
      <c r="A26" s="9">
        <v>16</v>
      </c>
      <c r="B26" s="101">
        <v>95.234099999999998</v>
      </c>
      <c r="C26" s="101">
        <v>2.5716999999999999</v>
      </c>
      <c r="D26" s="101">
        <v>0.80169999999999997</v>
      </c>
      <c r="E26" s="101">
        <v>0.1177</v>
      </c>
      <c r="F26" s="101">
        <v>0.13919999999999999</v>
      </c>
      <c r="G26" s="101">
        <v>3.5999999999999999E-3</v>
      </c>
      <c r="H26" s="101">
        <v>3.0099999999999998E-2</v>
      </c>
      <c r="I26" s="101">
        <v>2.3800000000000002E-2</v>
      </c>
      <c r="J26" s="101">
        <v>3.2000000000000001E-2</v>
      </c>
      <c r="K26" s="101"/>
      <c r="L26" s="101">
        <v>0.84450000000000003</v>
      </c>
      <c r="M26" s="101">
        <v>0.2016</v>
      </c>
      <c r="N26" s="102">
        <v>0.70609999999999995</v>
      </c>
      <c r="O26" s="132">
        <f t="shared" si="4"/>
        <v>8233.0181730000004</v>
      </c>
      <c r="P26" s="138">
        <v>34.47</v>
      </c>
      <c r="Q26" s="134">
        <f t="shared" si="0"/>
        <v>9.5749999999999993</v>
      </c>
      <c r="R26" s="135">
        <f t="shared" si="5"/>
        <v>9128.6902979999995</v>
      </c>
      <c r="S26" s="138">
        <v>38.22</v>
      </c>
      <c r="T26" s="137">
        <f t="shared" si="1"/>
        <v>10.616666666666665</v>
      </c>
      <c r="U26" s="125">
        <v>11921</v>
      </c>
      <c r="V26" s="78">
        <v>49.91</v>
      </c>
      <c r="W26" s="104">
        <f>V26/3.6</f>
        <v>13.863888888888887</v>
      </c>
      <c r="X26" s="106">
        <v>-19</v>
      </c>
      <c r="Y26" s="19"/>
      <c r="Z26" s="119"/>
      <c r="AA26" s="119"/>
      <c r="AB26" s="92"/>
      <c r="AC26" s="61">
        <f t="shared" si="10"/>
        <v>100</v>
      </c>
      <c r="AD26" s="40" t="str">
        <f t="shared" si="7"/>
        <v>ОК</v>
      </c>
      <c r="AE26" s="41"/>
      <c r="AF26" s="4"/>
      <c r="AG26" s="4"/>
    </row>
    <row r="27" spans="1:33" s="5" customFormat="1" x14ac:dyDescent="0.25">
      <c r="A27" s="9">
        <v>17</v>
      </c>
      <c r="B27" s="107">
        <v>95.305099999999996</v>
      </c>
      <c r="C27" s="108">
        <v>2.5407000000000002</v>
      </c>
      <c r="D27" s="108">
        <v>0.78580000000000005</v>
      </c>
      <c r="E27" s="108">
        <v>0.1173</v>
      </c>
      <c r="F27" s="108">
        <v>0.13139999999999999</v>
      </c>
      <c r="G27" s="108">
        <v>3.3E-3</v>
      </c>
      <c r="H27" s="108">
        <v>3.0200000000000001E-2</v>
      </c>
      <c r="I27" s="108">
        <v>2.47E-2</v>
      </c>
      <c r="J27" s="108">
        <v>2.81E-2</v>
      </c>
      <c r="K27" s="108"/>
      <c r="L27" s="108">
        <v>0.83520000000000005</v>
      </c>
      <c r="M27" s="109">
        <v>0.19819999999999999</v>
      </c>
      <c r="N27" s="110">
        <v>0.70540000000000003</v>
      </c>
      <c r="O27" s="132">
        <f t="shared" si="4"/>
        <v>8228.2412550000008</v>
      </c>
      <c r="P27" s="139">
        <v>34.450000000000003</v>
      </c>
      <c r="Q27" s="134">
        <f t="shared" si="0"/>
        <v>9.5694444444444446</v>
      </c>
      <c r="R27" s="135">
        <f t="shared" si="5"/>
        <v>9121.5249210000002</v>
      </c>
      <c r="S27" s="139">
        <v>38.19</v>
      </c>
      <c r="T27" s="137">
        <f t="shared" si="1"/>
        <v>10.608333333333333</v>
      </c>
      <c r="U27" s="111">
        <v>11921</v>
      </c>
      <c r="V27" s="83">
        <v>49.91</v>
      </c>
      <c r="W27" s="104">
        <f t="shared" ref="W27:W31" si="11">V27/3.6</f>
        <v>13.863888888888887</v>
      </c>
      <c r="X27" s="106">
        <v>-18.899999999999999</v>
      </c>
      <c r="Y27" s="19"/>
      <c r="Z27" s="120"/>
      <c r="AA27" s="120"/>
      <c r="AB27" s="89"/>
      <c r="AC27" s="61">
        <f t="shared" si="10"/>
        <v>99.999999999999972</v>
      </c>
      <c r="AD27" s="40" t="str">
        <f t="shared" si="7"/>
        <v>ОК</v>
      </c>
      <c r="AE27" s="41"/>
      <c r="AF27" s="4"/>
      <c r="AG27" s="4"/>
    </row>
    <row r="28" spans="1:33" s="5" customFormat="1" x14ac:dyDescent="0.25">
      <c r="A28" s="9">
        <v>18</v>
      </c>
      <c r="B28" s="107">
        <v>95.261499999999998</v>
      </c>
      <c r="C28" s="108">
        <v>2.5714999999999999</v>
      </c>
      <c r="D28" s="108">
        <v>0.79400000000000004</v>
      </c>
      <c r="E28" s="108">
        <v>0.1207</v>
      </c>
      <c r="F28" s="108">
        <v>0.13109999999999999</v>
      </c>
      <c r="G28" s="108">
        <v>3.8E-3</v>
      </c>
      <c r="H28" s="108">
        <v>2.64E-2</v>
      </c>
      <c r="I28" s="108">
        <v>2.1399999999999999E-2</v>
      </c>
      <c r="J28" s="108">
        <v>2.7099999999999999E-2</v>
      </c>
      <c r="K28" s="108"/>
      <c r="L28" s="108">
        <v>0.84189999999999998</v>
      </c>
      <c r="M28" s="109">
        <v>0.2006</v>
      </c>
      <c r="N28" s="110">
        <v>0.7056</v>
      </c>
      <c r="O28" s="132">
        <f t="shared" si="4"/>
        <v>8228.2412550000008</v>
      </c>
      <c r="P28" s="139">
        <v>34.450000000000003</v>
      </c>
      <c r="Q28" s="134">
        <f t="shared" si="0"/>
        <v>9.5694444444444446</v>
      </c>
      <c r="R28" s="135">
        <f t="shared" si="5"/>
        <v>9121.5249210000002</v>
      </c>
      <c r="S28" s="139">
        <v>38.19</v>
      </c>
      <c r="T28" s="137">
        <f t="shared" si="1"/>
        <v>10.608333333333333</v>
      </c>
      <c r="U28" s="111">
        <v>11919</v>
      </c>
      <c r="V28" s="83">
        <v>49.9</v>
      </c>
      <c r="W28" s="104">
        <f t="shared" si="11"/>
        <v>13.861111111111111</v>
      </c>
      <c r="X28" s="106">
        <v>-19</v>
      </c>
      <c r="Y28" s="19"/>
      <c r="Z28" s="120"/>
      <c r="AA28" s="120"/>
      <c r="AB28" s="89"/>
      <c r="AC28" s="61">
        <f t="shared" si="10"/>
        <v>99.999999999999986</v>
      </c>
      <c r="AD28" s="40" t="str">
        <f t="shared" si="7"/>
        <v>ОК</v>
      </c>
      <c r="AE28" s="41"/>
      <c r="AF28" s="4"/>
      <c r="AG28" s="4"/>
    </row>
    <row r="29" spans="1:33" s="5" customFormat="1" x14ac:dyDescent="0.25">
      <c r="A29" s="10">
        <v>19</v>
      </c>
      <c r="B29" s="112">
        <v>95.255099999999999</v>
      </c>
      <c r="C29" s="113">
        <v>2.5811999999999999</v>
      </c>
      <c r="D29" s="113">
        <v>0.79179999999999995</v>
      </c>
      <c r="E29" s="113">
        <v>0.1174</v>
      </c>
      <c r="F29" s="113">
        <v>0.12939999999999999</v>
      </c>
      <c r="G29" s="113">
        <v>2.8E-3</v>
      </c>
      <c r="H29" s="113">
        <v>2.5899999999999999E-2</v>
      </c>
      <c r="I29" s="113">
        <v>0.02</v>
      </c>
      <c r="J29" s="113">
        <v>3.0300000000000001E-2</v>
      </c>
      <c r="K29" s="113"/>
      <c r="L29" s="113">
        <v>0.8407</v>
      </c>
      <c r="M29" s="114">
        <v>0.2054</v>
      </c>
      <c r="N29" s="115">
        <v>0.7056</v>
      </c>
      <c r="O29" s="132">
        <f t="shared" si="4"/>
        <v>8228.2412550000008</v>
      </c>
      <c r="P29" s="140">
        <v>34.450000000000003</v>
      </c>
      <c r="Q29" s="129">
        <f t="shared" si="0"/>
        <v>9.5694444444444446</v>
      </c>
      <c r="R29" s="135">
        <f t="shared" si="5"/>
        <v>9121.5249210000002</v>
      </c>
      <c r="S29" s="140">
        <v>38.19</v>
      </c>
      <c r="T29" s="131">
        <f t="shared" si="1"/>
        <v>10.608333333333333</v>
      </c>
      <c r="U29" s="116">
        <v>11919</v>
      </c>
      <c r="V29" s="84">
        <v>49.9</v>
      </c>
      <c r="W29" s="104">
        <f t="shared" si="11"/>
        <v>13.861111111111111</v>
      </c>
      <c r="X29" s="117">
        <v>-19.3</v>
      </c>
      <c r="Y29" s="20"/>
      <c r="Z29" s="121"/>
      <c r="AA29" s="121"/>
      <c r="AB29" s="91"/>
      <c r="AC29" s="61">
        <f t="shared" si="10"/>
        <v>99.999999999999972</v>
      </c>
      <c r="AD29" s="40" t="str">
        <f t="shared" si="7"/>
        <v>ОК</v>
      </c>
      <c r="AE29" s="41"/>
      <c r="AF29" s="4"/>
      <c r="AG29" s="4"/>
    </row>
    <row r="30" spans="1:33" s="5" customFormat="1" x14ac:dyDescent="0.25">
      <c r="A30" s="9">
        <v>20</v>
      </c>
      <c r="B30" s="107">
        <v>95.241299999999995</v>
      </c>
      <c r="C30" s="108">
        <v>2.5937000000000001</v>
      </c>
      <c r="D30" s="108">
        <v>0.78610000000000002</v>
      </c>
      <c r="E30" s="108">
        <v>0.1159</v>
      </c>
      <c r="F30" s="108">
        <v>0.12620000000000001</v>
      </c>
      <c r="G30" s="108">
        <v>4.0000000000000001E-3</v>
      </c>
      <c r="H30" s="108">
        <v>2.64E-2</v>
      </c>
      <c r="I30" s="108">
        <v>1.9800000000000002E-2</v>
      </c>
      <c r="J30" s="108">
        <v>2.7300000000000001E-2</v>
      </c>
      <c r="K30" s="108">
        <v>9.5999999999999992E-3</v>
      </c>
      <c r="L30" s="108">
        <v>0.84430000000000005</v>
      </c>
      <c r="M30" s="109">
        <v>0.2054</v>
      </c>
      <c r="N30" s="110">
        <v>0.70550000000000002</v>
      </c>
      <c r="O30" s="132">
        <f t="shared" si="4"/>
        <v>8225.8527959999992</v>
      </c>
      <c r="P30" s="139">
        <v>34.44</v>
      </c>
      <c r="Q30" s="134">
        <f t="shared" si="0"/>
        <v>9.5666666666666664</v>
      </c>
      <c r="R30" s="135">
        <f t="shared" si="5"/>
        <v>9119.1364620000004</v>
      </c>
      <c r="S30" s="139">
        <v>38.18</v>
      </c>
      <c r="T30" s="137">
        <f t="shared" si="1"/>
        <v>10.605555555555556</v>
      </c>
      <c r="U30" s="111">
        <v>11916</v>
      </c>
      <c r="V30" s="83">
        <v>49.89</v>
      </c>
      <c r="W30" s="104">
        <f t="shared" si="11"/>
        <v>13.858333333333333</v>
      </c>
      <c r="X30" s="106">
        <v>-19.399999999999999</v>
      </c>
      <c r="Y30" s="19"/>
      <c r="Z30" s="120"/>
      <c r="AA30" s="120"/>
      <c r="AB30" s="94">
        <v>0</v>
      </c>
      <c r="AC30" s="61">
        <f>SUM(B30:M30)+$K$42+$N$42</f>
        <v>100</v>
      </c>
      <c r="AD30" s="40" t="str">
        <f>IF(AC30=100,"ОК"," ")</f>
        <v>ОК</v>
      </c>
      <c r="AE30" s="41"/>
      <c r="AF30" s="4"/>
      <c r="AG30" s="4"/>
    </row>
    <row r="31" spans="1:33" s="5" customFormat="1" x14ac:dyDescent="0.25">
      <c r="A31" s="10">
        <v>21</v>
      </c>
      <c r="B31" s="112">
        <v>95.176299999999998</v>
      </c>
      <c r="C31" s="113">
        <v>2.6303999999999998</v>
      </c>
      <c r="D31" s="113">
        <v>0.80589999999999995</v>
      </c>
      <c r="E31" s="113">
        <v>0.1192</v>
      </c>
      <c r="F31" s="113">
        <v>0.13059999999999999</v>
      </c>
      <c r="G31" s="113">
        <v>3.5999999999999999E-3</v>
      </c>
      <c r="H31" s="113">
        <v>2.8299999999999999E-2</v>
      </c>
      <c r="I31" s="113">
        <v>2.1399999999999999E-2</v>
      </c>
      <c r="J31" s="113">
        <v>2.6599999999999999E-2</v>
      </c>
      <c r="K31" s="113"/>
      <c r="L31" s="113">
        <v>0.84109999999999996</v>
      </c>
      <c r="M31" s="114">
        <v>0.21659999999999999</v>
      </c>
      <c r="N31" s="115">
        <v>0.70620000000000005</v>
      </c>
      <c r="O31" s="132">
        <f t="shared" si="4"/>
        <v>8233.0181730000004</v>
      </c>
      <c r="P31" s="140">
        <v>34.47</v>
      </c>
      <c r="Q31" s="129">
        <f t="shared" si="0"/>
        <v>9.5749999999999993</v>
      </c>
      <c r="R31" s="135">
        <f t="shared" si="5"/>
        <v>9126.3018389999997</v>
      </c>
      <c r="S31" s="140">
        <v>38.21</v>
      </c>
      <c r="T31" s="131">
        <f t="shared" si="1"/>
        <v>10.613888888888889</v>
      </c>
      <c r="U31" s="116">
        <v>11918</v>
      </c>
      <c r="V31" s="84">
        <v>49.9</v>
      </c>
      <c r="W31" s="104">
        <f t="shared" si="11"/>
        <v>13.861111111111111</v>
      </c>
      <c r="X31" s="117">
        <v>-19.5</v>
      </c>
      <c r="Y31" s="20"/>
      <c r="Z31" s="119" t="s">
        <v>92</v>
      </c>
      <c r="AA31" s="119" t="s">
        <v>93</v>
      </c>
      <c r="AB31" s="91"/>
      <c r="AC31" s="61">
        <f t="shared" ref="AC31:AC39" si="12">SUM(B31:M31)+$K$42+$N$42</f>
        <v>100</v>
      </c>
      <c r="AD31" s="40" t="str">
        <f t="shared" si="7"/>
        <v>ОК</v>
      </c>
      <c r="AE31" s="41"/>
      <c r="AF31" s="4"/>
      <c r="AG31" s="4"/>
    </row>
    <row r="32" spans="1:33" s="5" customFormat="1" x14ac:dyDescent="0.25">
      <c r="A32" s="9">
        <v>22</v>
      </c>
      <c r="B32" s="107">
        <v>95.308199999999999</v>
      </c>
      <c r="C32" s="108">
        <v>2.5804999999999998</v>
      </c>
      <c r="D32" s="108">
        <v>0.79920000000000002</v>
      </c>
      <c r="E32" s="108">
        <v>0.11990000000000001</v>
      </c>
      <c r="F32" s="108">
        <v>0.126</v>
      </c>
      <c r="G32" s="108">
        <v>3.5000000000000001E-3</v>
      </c>
      <c r="H32" s="108">
        <v>2.4500000000000001E-2</v>
      </c>
      <c r="I32" s="108">
        <v>1.9099999999999999E-2</v>
      </c>
      <c r="J32" s="108">
        <v>2.6499999999999999E-2</v>
      </c>
      <c r="K32" s="108"/>
      <c r="L32" s="108">
        <v>0.79320000000000002</v>
      </c>
      <c r="M32" s="109">
        <v>0.19939999999999999</v>
      </c>
      <c r="N32" s="110">
        <v>0.70520000000000005</v>
      </c>
      <c r="O32" s="132">
        <f t="shared" si="4"/>
        <v>8230.6297140000006</v>
      </c>
      <c r="P32" s="139">
        <v>34.46</v>
      </c>
      <c r="Q32" s="134">
        <f t="shared" si="0"/>
        <v>9.5722222222222229</v>
      </c>
      <c r="R32" s="135">
        <f t="shared" si="5"/>
        <v>9126.3018389999997</v>
      </c>
      <c r="S32" s="139">
        <v>38.21</v>
      </c>
      <c r="T32" s="137">
        <f t="shared" si="1"/>
        <v>10.613888888888889</v>
      </c>
      <c r="U32" s="111">
        <v>11926</v>
      </c>
      <c r="V32" s="83">
        <v>49.93</v>
      </c>
      <c r="W32" s="104">
        <f>V32/3.6</f>
        <v>13.869444444444444</v>
      </c>
      <c r="X32" s="106">
        <v>-19.600000000000001</v>
      </c>
      <c r="Y32" s="19"/>
      <c r="Z32" s="122"/>
      <c r="AA32" s="122"/>
      <c r="AB32" s="17"/>
      <c r="AC32" s="61">
        <f t="shared" si="12"/>
        <v>100</v>
      </c>
      <c r="AD32" s="40" t="str">
        <f t="shared" si="7"/>
        <v>ОК</v>
      </c>
      <c r="AE32" s="41"/>
      <c r="AF32" s="4"/>
      <c r="AG32" s="4"/>
    </row>
    <row r="33" spans="1:33" s="5" customFormat="1" x14ac:dyDescent="0.25">
      <c r="A33" s="9">
        <v>23</v>
      </c>
      <c r="B33" s="107">
        <v>95.415999999999997</v>
      </c>
      <c r="C33" s="108">
        <v>2.5255999999999998</v>
      </c>
      <c r="D33" s="108">
        <v>0.79010000000000002</v>
      </c>
      <c r="E33" s="108">
        <v>0.11899999999999999</v>
      </c>
      <c r="F33" s="108">
        <v>0.1244</v>
      </c>
      <c r="G33" s="108">
        <v>3.5999999999999999E-3</v>
      </c>
      <c r="H33" s="108">
        <v>2.5700000000000001E-2</v>
      </c>
      <c r="I33" s="108">
        <v>1.7600000000000001E-2</v>
      </c>
      <c r="J33" s="108">
        <v>2.2100000000000002E-2</v>
      </c>
      <c r="K33" s="108"/>
      <c r="L33" s="108">
        <v>0.76500000000000001</v>
      </c>
      <c r="M33" s="109">
        <v>0.19089999999999999</v>
      </c>
      <c r="N33" s="110">
        <v>0.70440000000000003</v>
      </c>
      <c r="O33" s="132">
        <f t="shared" si="4"/>
        <v>8228.2412550000008</v>
      </c>
      <c r="P33" s="139">
        <v>34.450000000000003</v>
      </c>
      <c r="Q33" s="134">
        <f t="shared" si="0"/>
        <v>9.5694444444444446</v>
      </c>
      <c r="R33" s="135">
        <f t="shared" si="5"/>
        <v>9121.5249210000002</v>
      </c>
      <c r="S33" s="139">
        <v>38.19</v>
      </c>
      <c r="T33" s="137">
        <f t="shared" si="1"/>
        <v>10.608333333333333</v>
      </c>
      <c r="U33" s="111">
        <v>11928</v>
      </c>
      <c r="V33" s="83">
        <v>49.94</v>
      </c>
      <c r="W33" s="104">
        <f t="shared" ref="W33:W38" si="13">V33/3.6</f>
        <v>13.872222222222222</v>
      </c>
      <c r="X33" s="106">
        <v>-19.7</v>
      </c>
      <c r="Y33" s="19"/>
      <c r="Z33" s="120"/>
      <c r="AA33" s="120"/>
      <c r="AB33" s="89"/>
      <c r="AC33" s="61">
        <f t="shared" si="12"/>
        <v>99.999999999999986</v>
      </c>
      <c r="AD33" s="40" t="str">
        <f>IF(AC33=100,"ОК"," ")</f>
        <v>ОК</v>
      </c>
      <c r="AE33" s="41"/>
      <c r="AF33" s="4"/>
      <c r="AG33" s="4"/>
    </row>
    <row r="34" spans="1:33" s="5" customFormat="1" x14ac:dyDescent="0.25">
      <c r="A34" s="10">
        <v>24</v>
      </c>
      <c r="B34" s="107">
        <v>95.499200000000002</v>
      </c>
      <c r="C34" s="108">
        <v>2.4912000000000001</v>
      </c>
      <c r="D34" s="108">
        <v>0.77449999999999997</v>
      </c>
      <c r="E34" s="108">
        <v>0.1178</v>
      </c>
      <c r="F34" s="108">
        <v>0.1241</v>
      </c>
      <c r="G34" s="108">
        <v>2.8999999999999998E-3</v>
      </c>
      <c r="H34" s="108">
        <v>2.3300000000000001E-2</v>
      </c>
      <c r="I34" s="108">
        <v>1.9400000000000001E-2</v>
      </c>
      <c r="J34" s="108">
        <v>2.0400000000000001E-2</v>
      </c>
      <c r="K34" s="108"/>
      <c r="L34" s="108">
        <v>0.73960000000000004</v>
      </c>
      <c r="M34" s="109">
        <v>0.18759999999999999</v>
      </c>
      <c r="N34" s="110">
        <v>0.70369999999999999</v>
      </c>
      <c r="O34" s="132">
        <f t="shared" si="4"/>
        <v>8225.8527959999992</v>
      </c>
      <c r="P34" s="139">
        <v>34.44</v>
      </c>
      <c r="Q34" s="134">
        <f t="shared" si="0"/>
        <v>9.5666666666666664</v>
      </c>
      <c r="R34" s="135">
        <f t="shared" si="5"/>
        <v>9119.1364620000004</v>
      </c>
      <c r="S34" s="139">
        <v>38.18</v>
      </c>
      <c r="T34" s="137">
        <f t="shared" si="1"/>
        <v>10.605555555555556</v>
      </c>
      <c r="U34" s="111">
        <v>11930</v>
      </c>
      <c r="V34" s="83">
        <v>49.95</v>
      </c>
      <c r="W34" s="104">
        <f t="shared" si="13"/>
        <v>13.875</v>
      </c>
      <c r="X34" s="106">
        <v>-19.600000000000001</v>
      </c>
      <c r="Y34" s="19"/>
      <c r="Z34" s="120"/>
      <c r="AA34" s="120"/>
      <c r="AB34" s="94"/>
      <c r="AC34" s="61">
        <f t="shared" ref="AC34:AC36" si="14">SUM(B34:M34)+$K$42+$N$42</f>
        <v>100.00000000000001</v>
      </c>
      <c r="AD34" s="40" t="str">
        <f t="shared" ref="AD34:AD36" si="15">IF(AC34=100,"ОК"," ")</f>
        <v>ОК</v>
      </c>
      <c r="AE34" s="41"/>
      <c r="AF34" s="4"/>
      <c r="AG34" s="4"/>
    </row>
    <row r="35" spans="1:33" s="5" customFormat="1" x14ac:dyDescent="0.25">
      <c r="A35" s="9">
        <v>25</v>
      </c>
      <c r="B35" s="107">
        <v>95.522900000000007</v>
      </c>
      <c r="C35" s="108">
        <v>2.4841000000000002</v>
      </c>
      <c r="D35" s="108">
        <v>0.7722</v>
      </c>
      <c r="E35" s="108">
        <v>0.1195</v>
      </c>
      <c r="F35" s="108">
        <v>0.1237</v>
      </c>
      <c r="G35" s="108">
        <v>3.0999999999999999E-3</v>
      </c>
      <c r="H35" s="108">
        <v>2.3900000000000001E-2</v>
      </c>
      <c r="I35" s="108">
        <v>1.7600000000000001E-2</v>
      </c>
      <c r="J35" s="108">
        <v>2.0799999999999999E-2</v>
      </c>
      <c r="K35" s="108"/>
      <c r="L35" s="108">
        <v>0.73219999999999996</v>
      </c>
      <c r="M35" s="109">
        <v>0.18</v>
      </c>
      <c r="N35" s="110">
        <v>0.70350000000000001</v>
      </c>
      <c r="O35" s="132">
        <f t="shared" si="4"/>
        <v>8225.8527959999992</v>
      </c>
      <c r="P35" s="139">
        <v>34.44</v>
      </c>
      <c r="Q35" s="134">
        <f t="shared" si="0"/>
        <v>9.5666666666666664</v>
      </c>
      <c r="R35" s="135">
        <f t="shared" si="5"/>
        <v>9119.1364620000004</v>
      </c>
      <c r="S35" s="139">
        <v>38.18</v>
      </c>
      <c r="T35" s="137">
        <f t="shared" si="1"/>
        <v>10.605555555555556</v>
      </c>
      <c r="U35" s="111">
        <v>11933</v>
      </c>
      <c r="V35" s="83">
        <v>49.96</v>
      </c>
      <c r="W35" s="104">
        <f t="shared" si="13"/>
        <v>13.877777777777778</v>
      </c>
      <c r="X35" s="106">
        <v>-19.5</v>
      </c>
      <c r="Y35" s="19"/>
      <c r="Z35" s="122"/>
      <c r="AA35" s="122"/>
      <c r="AB35" s="17"/>
      <c r="AC35" s="61">
        <f t="shared" si="14"/>
        <v>100.00000000000001</v>
      </c>
      <c r="AD35" s="40" t="str">
        <f t="shared" si="15"/>
        <v>ОК</v>
      </c>
      <c r="AE35" s="41"/>
      <c r="AF35" s="4"/>
      <c r="AG35" s="4"/>
    </row>
    <row r="36" spans="1:33" s="5" customFormat="1" x14ac:dyDescent="0.25">
      <c r="A36" s="9">
        <v>26</v>
      </c>
      <c r="B36" s="112">
        <v>95.616500000000002</v>
      </c>
      <c r="C36" s="113">
        <v>2.4773999999999998</v>
      </c>
      <c r="D36" s="113">
        <v>0.78100000000000003</v>
      </c>
      <c r="E36" s="113">
        <v>0.122</v>
      </c>
      <c r="F36" s="113">
        <v>0.1205</v>
      </c>
      <c r="G36" s="113">
        <v>3.7000000000000002E-3</v>
      </c>
      <c r="H36" s="113">
        <v>2.12E-2</v>
      </c>
      <c r="I36" s="113">
        <v>1.7600000000000001E-2</v>
      </c>
      <c r="J36" s="113">
        <v>1.2800000000000001E-2</v>
      </c>
      <c r="K36" s="113"/>
      <c r="L36" s="113">
        <v>0.6532</v>
      </c>
      <c r="M36" s="114">
        <v>0.1741</v>
      </c>
      <c r="N36" s="115">
        <v>0.70279999999999998</v>
      </c>
      <c r="O36" s="132">
        <f t="shared" si="4"/>
        <v>8230.6297140000006</v>
      </c>
      <c r="P36" s="140">
        <v>34.46</v>
      </c>
      <c r="Q36" s="129">
        <f t="shared" si="0"/>
        <v>9.5722222222222229</v>
      </c>
      <c r="R36" s="135">
        <f t="shared" si="5"/>
        <v>9123.91338</v>
      </c>
      <c r="S36" s="140">
        <v>38.200000000000003</v>
      </c>
      <c r="T36" s="131">
        <f>S36/3.6</f>
        <v>10.611111111111112</v>
      </c>
      <c r="U36" s="116">
        <v>11945</v>
      </c>
      <c r="V36" s="84">
        <v>50.01</v>
      </c>
      <c r="W36" s="104">
        <f t="shared" si="13"/>
        <v>13.891666666666666</v>
      </c>
      <c r="X36" s="117">
        <v>-19.8</v>
      </c>
      <c r="Y36" s="20"/>
      <c r="Z36" s="121"/>
      <c r="AA36" s="123"/>
      <c r="AB36" s="89"/>
      <c r="AC36" s="61">
        <f t="shared" si="14"/>
        <v>100</v>
      </c>
      <c r="AD36" s="40" t="str">
        <f t="shared" si="15"/>
        <v>ОК</v>
      </c>
      <c r="AE36" s="41"/>
      <c r="AF36" s="4"/>
      <c r="AG36" s="4"/>
    </row>
    <row r="37" spans="1:33" s="5" customFormat="1" x14ac:dyDescent="0.25">
      <c r="A37" s="10">
        <v>27</v>
      </c>
      <c r="B37" s="107">
        <v>95.4803</v>
      </c>
      <c r="C37" s="108">
        <v>2.5706000000000002</v>
      </c>
      <c r="D37" s="108">
        <v>0.82010000000000005</v>
      </c>
      <c r="E37" s="108">
        <v>0.129</v>
      </c>
      <c r="F37" s="108">
        <v>0.12889999999999999</v>
      </c>
      <c r="G37" s="108">
        <v>3.0000000000000001E-3</v>
      </c>
      <c r="H37" s="108">
        <v>2.18E-2</v>
      </c>
      <c r="I37" s="108">
        <v>1.67E-2</v>
      </c>
      <c r="J37" s="108">
        <v>1.0699999999999999E-2</v>
      </c>
      <c r="K37" s="108">
        <v>7.1999999999999998E-3</v>
      </c>
      <c r="L37" s="108">
        <v>0.62629999999999997</v>
      </c>
      <c r="M37" s="109">
        <v>0.18540000000000001</v>
      </c>
      <c r="N37" s="110">
        <v>0.70409999999999995</v>
      </c>
      <c r="O37" s="132">
        <f t="shared" si="4"/>
        <v>8242.5720089999995</v>
      </c>
      <c r="P37" s="139">
        <v>34.51</v>
      </c>
      <c r="Q37" s="134">
        <f t="shared" si="0"/>
        <v>9.5861111111111104</v>
      </c>
      <c r="R37" s="135">
        <f t="shared" si="5"/>
        <v>9138.2441339999987</v>
      </c>
      <c r="S37" s="139">
        <v>38.26</v>
      </c>
      <c r="T37" s="137">
        <f t="shared" si="1"/>
        <v>10.627777777777776</v>
      </c>
      <c r="U37" s="111">
        <v>11945</v>
      </c>
      <c r="V37" s="83">
        <v>50.05</v>
      </c>
      <c r="W37" s="104">
        <f t="shared" si="13"/>
        <v>13.902777777777777</v>
      </c>
      <c r="X37" s="106">
        <v>-20.100000000000001</v>
      </c>
      <c r="Y37" s="19">
        <v>-18.399999999999999</v>
      </c>
      <c r="Z37" s="120"/>
      <c r="AA37" s="120"/>
      <c r="AB37" s="89"/>
      <c r="AC37" s="61">
        <f t="shared" si="12"/>
        <v>100</v>
      </c>
      <c r="AD37" s="40" t="str">
        <f t="shared" si="7"/>
        <v>ОК</v>
      </c>
      <c r="AE37" s="41"/>
      <c r="AF37" s="4"/>
      <c r="AG37" s="4"/>
    </row>
    <row r="38" spans="1:33" s="5" customFormat="1" x14ac:dyDescent="0.25">
      <c r="A38" s="9">
        <v>28</v>
      </c>
      <c r="B38" s="112">
        <v>95.387900000000002</v>
      </c>
      <c r="C38" s="113">
        <v>2.6406000000000001</v>
      </c>
      <c r="D38" s="113">
        <v>0.83730000000000004</v>
      </c>
      <c r="E38" s="113">
        <v>0.13120000000000001</v>
      </c>
      <c r="F38" s="113">
        <v>0.1285</v>
      </c>
      <c r="G38" s="113">
        <v>3.0000000000000001E-3</v>
      </c>
      <c r="H38" s="113">
        <v>2.3300000000000001E-2</v>
      </c>
      <c r="I38" s="113">
        <v>1.7299999999999999E-2</v>
      </c>
      <c r="J38" s="113">
        <v>1.24E-2</v>
      </c>
      <c r="K38" s="113"/>
      <c r="L38" s="113">
        <v>0.63119999999999998</v>
      </c>
      <c r="M38" s="114">
        <v>0.18729999999999999</v>
      </c>
      <c r="N38" s="115">
        <v>0.70479999999999998</v>
      </c>
      <c r="O38" s="132">
        <f t="shared" si="4"/>
        <v>8252.1258449999987</v>
      </c>
      <c r="P38" s="139">
        <v>34.549999999999997</v>
      </c>
      <c r="Q38" s="134">
        <f t="shared" si="0"/>
        <v>9.5972222222222214</v>
      </c>
      <c r="R38" s="135">
        <f t="shared" si="5"/>
        <v>9147.7979699999996</v>
      </c>
      <c r="S38" s="139">
        <v>38.299999999999997</v>
      </c>
      <c r="T38" s="137">
        <f t="shared" si="1"/>
        <v>10.638888888888888</v>
      </c>
      <c r="U38" s="111">
        <v>11959</v>
      </c>
      <c r="V38" s="83">
        <v>50.07</v>
      </c>
      <c r="W38" s="104">
        <f t="shared" si="13"/>
        <v>13.908333333333333</v>
      </c>
      <c r="X38" s="106">
        <v>-20</v>
      </c>
      <c r="Y38" s="19"/>
      <c r="Z38" s="119"/>
      <c r="AA38" s="119"/>
      <c r="AB38" s="89"/>
      <c r="AC38" s="61">
        <f t="shared" si="12"/>
        <v>100.00000000000003</v>
      </c>
      <c r="AD38" s="40" t="str">
        <f t="shared" si="7"/>
        <v>ОК</v>
      </c>
      <c r="AE38" s="41"/>
      <c r="AF38" s="4"/>
      <c r="AG38" s="4"/>
    </row>
    <row r="39" spans="1:33" s="5" customFormat="1" x14ac:dyDescent="0.25">
      <c r="A39" s="9">
        <v>29</v>
      </c>
      <c r="B39" s="112">
        <v>95.405600000000007</v>
      </c>
      <c r="C39" s="113">
        <v>2.6191</v>
      </c>
      <c r="D39" s="113">
        <v>0.83560000000000001</v>
      </c>
      <c r="E39" s="113">
        <v>0.12970000000000001</v>
      </c>
      <c r="F39" s="113">
        <v>0.13120000000000001</v>
      </c>
      <c r="G39" s="113">
        <v>3.8E-3</v>
      </c>
      <c r="H39" s="113">
        <v>2.4E-2</v>
      </c>
      <c r="I39" s="113">
        <v>1.7399999999999999E-2</v>
      </c>
      <c r="J39" s="113">
        <v>1.3599999999999999E-2</v>
      </c>
      <c r="K39" s="113"/>
      <c r="L39" s="113">
        <v>0.63390000000000002</v>
      </c>
      <c r="M39" s="114">
        <v>0.18609999999999999</v>
      </c>
      <c r="N39" s="115">
        <v>0.70479999999999998</v>
      </c>
      <c r="O39" s="132">
        <f t="shared" ref="O39:O41" si="16">P39*238.8459</f>
        <v>8249.7373860000007</v>
      </c>
      <c r="P39" s="140">
        <v>34.54</v>
      </c>
      <c r="Q39" s="129">
        <f t="shared" ref="Q39:Q41" si="17">P39/3.6</f>
        <v>9.5944444444444432</v>
      </c>
      <c r="R39" s="135">
        <f t="shared" ref="R39:R41" si="18">S39*238.8459</f>
        <v>9147.7979699999996</v>
      </c>
      <c r="S39" s="140">
        <v>38.299999999999997</v>
      </c>
      <c r="T39" s="131">
        <f>S39/3.6</f>
        <v>10.638888888888888</v>
      </c>
      <c r="U39" s="116">
        <v>11957</v>
      </c>
      <c r="V39" s="84">
        <v>50.06</v>
      </c>
      <c r="W39" s="104">
        <f t="shared" ref="W39:W41" si="19">V39/3.6</f>
        <v>13.905555555555555</v>
      </c>
      <c r="X39" s="117">
        <v>-19.8</v>
      </c>
      <c r="Y39" s="20"/>
      <c r="Z39" s="121"/>
      <c r="AA39" s="123"/>
      <c r="AB39" s="89"/>
      <c r="AC39" s="61">
        <f t="shared" si="12"/>
        <v>100</v>
      </c>
      <c r="AD39" s="40" t="str">
        <f t="shared" si="7"/>
        <v>ОК</v>
      </c>
      <c r="AE39" s="41"/>
      <c r="AF39" s="4"/>
      <c r="AG39" s="4"/>
    </row>
    <row r="40" spans="1:33" s="5" customFormat="1" x14ac:dyDescent="0.25">
      <c r="A40" s="10">
        <v>30</v>
      </c>
      <c r="B40" s="107">
        <v>95.330600000000004</v>
      </c>
      <c r="C40" s="108">
        <v>2.6345000000000001</v>
      </c>
      <c r="D40" s="108">
        <v>0.83140000000000003</v>
      </c>
      <c r="E40" s="108">
        <v>0.1285</v>
      </c>
      <c r="F40" s="108">
        <v>0.13339999999999999</v>
      </c>
      <c r="G40" s="108">
        <v>2.8E-3</v>
      </c>
      <c r="H40" s="108">
        <v>2.3800000000000002E-2</v>
      </c>
      <c r="I40" s="108">
        <v>1.8700000000000001E-2</v>
      </c>
      <c r="J40" s="108">
        <v>1.6E-2</v>
      </c>
      <c r="K40" s="108"/>
      <c r="L40" s="108">
        <v>0.68369999999999997</v>
      </c>
      <c r="M40" s="109">
        <v>0.1966</v>
      </c>
      <c r="N40" s="110">
        <v>0.70530000000000004</v>
      </c>
      <c r="O40" s="132">
        <f t="shared" si="16"/>
        <v>8247.3489270000009</v>
      </c>
      <c r="P40" s="139">
        <v>34.53</v>
      </c>
      <c r="Q40" s="134">
        <f t="shared" si="17"/>
        <v>9.5916666666666668</v>
      </c>
      <c r="R40" s="135">
        <f t="shared" si="18"/>
        <v>9143.0210520000001</v>
      </c>
      <c r="S40" s="139">
        <v>38.28</v>
      </c>
      <c r="T40" s="137">
        <f t="shared" ref="T40:T41" si="20">S40/3.6</f>
        <v>10.633333333333333</v>
      </c>
      <c r="U40" s="111">
        <v>11947</v>
      </c>
      <c r="V40" s="83">
        <v>50.02</v>
      </c>
      <c r="W40" s="104">
        <f t="shared" si="19"/>
        <v>13.894444444444446</v>
      </c>
      <c r="X40" s="106">
        <v>-20</v>
      </c>
      <c r="Y40" s="19"/>
      <c r="Z40" s="120"/>
      <c r="AA40" s="120"/>
      <c r="AB40" s="89"/>
      <c r="AC40" s="61">
        <f>SUM(B40:M40)+$K$42+$N$42</f>
        <v>100</v>
      </c>
      <c r="AD40" s="40" t="str">
        <f t="shared" si="7"/>
        <v>ОК</v>
      </c>
      <c r="AE40" s="41"/>
      <c r="AF40" s="4"/>
      <c r="AG40" s="4"/>
    </row>
    <row r="41" spans="1:33" s="5" customFormat="1" ht="15.75" thickBot="1" x14ac:dyDescent="0.3">
      <c r="A41" s="9">
        <v>31</v>
      </c>
      <c r="B41" s="112">
        <v>94.142300000000006</v>
      </c>
      <c r="C41" s="113">
        <v>3.1865999999999999</v>
      </c>
      <c r="D41" s="113">
        <v>0.91390000000000005</v>
      </c>
      <c r="E41" s="113">
        <v>0.128</v>
      </c>
      <c r="F41" s="113">
        <v>0.16639999999999999</v>
      </c>
      <c r="G41" s="113">
        <v>4.1999999999999997E-3</v>
      </c>
      <c r="H41" s="113">
        <v>3.61E-2</v>
      </c>
      <c r="I41" s="113">
        <v>3.15E-2</v>
      </c>
      <c r="J41" s="113">
        <v>5.8799999999999998E-2</v>
      </c>
      <c r="K41" s="113"/>
      <c r="L41" s="113">
        <v>1.0576000000000001</v>
      </c>
      <c r="M41" s="114">
        <v>0.27460000000000001</v>
      </c>
      <c r="N41" s="115">
        <v>0.7147</v>
      </c>
      <c r="O41" s="132">
        <f t="shared" si="16"/>
        <v>8280.7873529999997</v>
      </c>
      <c r="P41" s="141">
        <v>34.67</v>
      </c>
      <c r="Q41" s="129">
        <f t="shared" si="17"/>
        <v>9.6305555555555564</v>
      </c>
      <c r="R41" s="135">
        <f t="shared" si="18"/>
        <v>9178.8479370000005</v>
      </c>
      <c r="S41" s="141">
        <v>38.43</v>
      </c>
      <c r="T41" s="131">
        <f t="shared" si="20"/>
        <v>10.674999999999999</v>
      </c>
      <c r="U41" s="116">
        <v>11916</v>
      </c>
      <c r="V41" s="84">
        <v>49.89</v>
      </c>
      <c r="W41" s="104">
        <f t="shared" si="19"/>
        <v>13.858333333333333</v>
      </c>
      <c r="X41" s="118">
        <v>-20.8</v>
      </c>
      <c r="Y41" s="85"/>
      <c r="Z41" s="119"/>
      <c r="AA41" s="119"/>
      <c r="AB41" s="93"/>
      <c r="AC41" s="61">
        <f>SUM(B41:M41)+$K$42+$N$42</f>
        <v>100</v>
      </c>
      <c r="AD41" s="40" t="str">
        <f t="shared" si="7"/>
        <v>ОК</v>
      </c>
      <c r="AE41" s="41"/>
      <c r="AF41" s="4"/>
      <c r="AG41" s="4"/>
    </row>
    <row r="42" spans="1:33" ht="15" customHeight="1" thickBot="1" x14ac:dyDescent="0.3">
      <c r="A42" s="162" t="s">
        <v>103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4"/>
      <c r="O42" s="153">
        <v>8213.9201617158124</v>
      </c>
      <c r="P42" s="149">
        <v>34.390011426327867</v>
      </c>
      <c r="Q42" s="151">
        <v>9.5527809517577413</v>
      </c>
      <c r="R42" s="153">
        <v>9106.8800612494379</v>
      </c>
      <c r="S42" s="149">
        <v>38.128688180201685</v>
      </c>
      <c r="T42" s="151">
        <v>10.591302272278242</v>
      </c>
      <c r="U42" s="170"/>
      <c r="V42" s="171"/>
      <c r="W42" s="171"/>
      <c r="X42" s="171"/>
      <c r="Y42" s="171"/>
      <c r="Z42" s="171"/>
      <c r="AA42" s="171"/>
      <c r="AB42" s="172"/>
      <c r="AC42" s="42"/>
      <c r="AD42" s="43"/>
      <c r="AE42" s="44"/>
      <c r="AF42" s="3"/>
      <c r="AG42" s="3"/>
    </row>
    <row r="43" spans="1:33" ht="19.5" customHeight="1" thickBot="1" x14ac:dyDescent="0.3">
      <c r="A43" s="45"/>
      <c r="B43" s="2"/>
      <c r="C43" s="2"/>
      <c r="D43" s="2"/>
      <c r="E43" s="2"/>
      <c r="F43" s="2"/>
      <c r="G43" s="2"/>
      <c r="H43" s="155" t="s">
        <v>3</v>
      </c>
      <c r="I43" s="156"/>
      <c r="J43" s="156"/>
      <c r="K43" s="156"/>
      <c r="L43" s="156"/>
      <c r="M43" s="156"/>
      <c r="N43" s="157"/>
      <c r="O43" s="154"/>
      <c r="P43" s="150"/>
      <c r="Q43" s="152"/>
      <c r="R43" s="154"/>
      <c r="S43" s="150"/>
      <c r="T43" s="152"/>
      <c r="U43" s="167"/>
      <c r="V43" s="168"/>
      <c r="W43" s="168"/>
      <c r="X43" s="168"/>
      <c r="Y43" s="168"/>
      <c r="Z43" s="168"/>
      <c r="AA43" s="168"/>
      <c r="AB43" s="169"/>
      <c r="AC43" s="37"/>
      <c r="AD43" s="37"/>
      <c r="AE43" s="37"/>
    </row>
    <row r="44" spans="1:33" ht="22.5" customHeight="1" x14ac:dyDescent="0.25">
      <c r="A44" s="45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165"/>
      <c r="V44" s="165"/>
      <c r="W44" s="165"/>
      <c r="X44" s="165"/>
      <c r="Y44" s="165"/>
      <c r="Z44" s="165"/>
      <c r="AA44" s="165"/>
      <c r="AB44" s="166"/>
    </row>
    <row r="45" spans="1:33" ht="22.5" customHeight="1" x14ac:dyDescent="0.25">
      <c r="A45" s="45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28"/>
      <c r="V45" s="28"/>
      <c r="W45" s="28"/>
      <c r="X45" s="28"/>
      <c r="Y45" s="28"/>
      <c r="Z45" s="28"/>
      <c r="AA45" s="28"/>
      <c r="AB45" s="29"/>
    </row>
    <row r="46" spans="1:33" x14ac:dyDescent="0.25">
      <c r="A46" s="45"/>
      <c r="B46" s="161" t="s">
        <v>100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52"/>
    </row>
    <row r="47" spans="1:33" x14ac:dyDescent="0.25">
      <c r="A47" s="45"/>
      <c r="B47" s="51"/>
      <c r="C47" s="18" t="s">
        <v>4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18" t="s">
        <v>5</v>
      </c>
      <c r="P47" s="51"/>
      <c r="Q47" s="51"/>
      <c r="R47" s="18" t="s">
        <v>6</v>
      </c>
      <c r="S47" s="51"/>
      <c r="T47" s="51"/>
      <c r="U47" s="51"/>
      <c r="V47" s="18" t="s">
        <v>7</v>
      </c>
      <c r="W47" s="51"/>
      <c r="X47" s="51"/>
      <c r="Y47" s="51"/>
      <c r="Z47" s="51"/>
      <c r="AA47" s="51"/>
      <c r="AB47" s="52"/>
    </row>
    <row r="48" spans="1:33" x14ac:dyDescent="0.25">
      <c r="A48" s="45"/>
      <c r="B48" s="161" t="s">
        <v>101</v>
      </c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52"/>
    </row>
    <row r="49" spans="1:28" x14ac:dyDescent="0.25">
      <c r="A49" s="45"/>
      <c r="B49" s="51"/>
      <c r="C49" s="18" t="s">
        <v>25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18" t="s">
        <v>5</v>
      </c>
      <c r="P49" s="51"/>
      <c r="Q49" s="51"/>
      <c r="R49" s="18" t="s">
        <v>6</v>
      </c>
      <c r="S49" s="51"/>
      <c r="T49" s="51"/>
      <c r="U49" s="51"/>
      <c r="V49" s="18" t="s">
        <v>7</v>
      </c>
      <c r="W49" s="51"/>
      <c r="X49" s="51"/>
      <c r="Y49" s="51"/>
      <c r="Z49" s="51"/>
      <c r="AA49" s="51"/>
      <c r="AB49" s="52"/>
    </row>
    <row r="50" spans="1:28" x14ac:dyDescent="0.25">
      <c r="A50" s="45"/>
      <c r="B50" s="146" t="s">
        <v>102</v>
      </c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52"/>
    </row>
    <row r="51" spans="1:28" x14ac:dyDescent="0.25">
      <c r="A51" s="45"/>
      <c r="B51" s="51"/>
      <c r="C51" s="18" t="s">
        <v>42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18" t="s">
        <v>5</v>
      </c>
      <c r="P51" s="51"/>
      <c r="Q51" s="51"/>
      <c r="R51" s="18" t="s">
        <v>6</v>
      </c>
      <c r="S51" s="51"/>
      <c r="T51" s="51"/>
      <c r="U51" s="51"/>
      <c r="V51" s="18" t="s">
        <v>7</v>
      </c>
      <c r="W51" s="51"/>
      <c r="X51" s="51"/>
      <c r="Y51" s="51"/>
      <c r="Z51" s="51"/>
      <c r="AA51" s="51"/>
      <c r="AB51" s="52"/>
    </row>
    <row r="52" spans="1:28" ht="15.75" thickBot="1" x14ac:dyDescent="0.3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</row>
  </sheetData>
  <mergeCells count="47">
    <mergeCell ref="G1:Y1"/>
    <mergeCell ref="G2:Y2"/>
    <mergeCell ref="Z1:AB1"/>
    <mergeCell ref="X5:Y5"/>
    <mergeCell ref="M9:M10"/>
    <mergeCell ref="V5:W5"/>
    <mergeCell ref="O9:Q9"/>
    <mergeCell ref="R9:T9"/>
    <mergeCell ref="U9:W9"/>
    <mergeCell ref="O8:W8"/>
    <mergeCell ref="G3:Y3"/>
    <mergeCell ref="AA5:AB5"/>
    <mergeCell ref="H9:H10"/>
    <mergeCell ref="B7:M8"/>
    <mergeCell ref="N8:N10"/>
    <mergeCell ref="N7:W7"/>
    <mergeCell ref="D9:D10"/>
    <mergeCell ref="B48:AA48"/>
    <mergeCell ref="U44:AB44"/>
    <mergeCell ref="U43:AB43"/>
    <mergeCell ref="U42:AB42"/>
    <mergeCell ref="AB7:AB10"/>
    <mergeCell ref="I9:I10"/>
    <mergeCell ref="AA7:AA10"/>
    <mergeCell ref="Y7:Y10"/>
    <mergeCell ref="X7:X10"/>
    <mergeCell ref="B9:B10"/>
    <mergeCell ref="C9:C10"/>
    <mergeCell ref="F9:F10"/>
    <mergeCell ref="G9:G10"/>
    <mergeCell ref="E9:E10"/>
    <mergeCell ref="K5:U5"/>
    <mergeCell ref="A7:A10"/>
    <mergeCell ref="B50:AA50"/>
    <mergeCell ref="L9:L10"/>
    <mergeCell ref="S42:S43"/>
    <mergeCell ref="T42:T43"/>
    <mergeCell ref="O42:O43"/>
    <mergeCell ref="H43:N43"/>
    <mergeCell ref="P42:P43"/>
    <mergeCell ref="Q42:Q43"/>
    <mergeCell ref="R42:R43"/>
    <mergeCell ref="J9:J10"/>
    <mergeCell ref="K9:K10"/>
    <mergeCell ref="Z7:Z10"/>
    <mergeCell ref="B46:AA46"/>
    <mergeCell ref="A42:N42"/>
  </mergeCells>
  <printOptions horizontalCentered="1" verticalCentered="1"/>
  <pageMargins left="0.74" right="0.31" top="0.35" bottom="0.31" header="0.21" footer="0.18"/>
  <pageSetup paperSize="9" scale="64" orientation="landscape" r:id="rId1"/>
  <ignoredErrors>
    <ignoredError sqref="T39 Q39:Q41 T40:T41 O39:O41 R39:R4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0"/>
  <sheetViews>
    <sheetView topLeftCell="A16" zoomScaleNormal="100" workbookViewId="0">
      <selection activeCell="H35" sqref="H35"/>
    </sheetView>
  </sheetViews>
  <sheetFormatPr defaultRowHeight="14.25" x14ac:dyDescent="0.2"/>
  <cols>
    <col min="1" max="1" width="17.42578125" style="11" customWidth="1"/>
    <col min="2" max="2" width="31.42578125" style="11" customWidth="1"/>
    <col min="3" max="3" width="21.140625" style="11" customWidth="1"/>
    <col min="4" max="4" width="21.42578125" style="11" customWidth="1"/>
    <col min="5" max="5" width="22" style="11" customWidth="1"/>
    <col min="6" max="14" width="12.7109375" style="11" customWidth="1"/>
    <col min="15" max="15" width="20.140625" style="11" customWidth="1"/>
    <col min="16" max="16384" width="9.140625" style="11"/>
  </cols>
  <sheetData>
    <row r="1" spans="1:45" ht="15" x14ac:dyDescent="0.2">
      <c r="A1" s="210"/>
      <c r="B1" s="210"/>
    </row>
    <row r="2" spans="1:45" ht="15" x14ac:dyDescent="0.25">
      <c r="A2" s="221" t="s">
        <v>55</v>
      </c>
      <c r="B2" s="221"/>
      <c r="C2" s="221"/>
      <c r="D2" s="221"/>
      <c r="E2" s="221"/>
      <c r="F2" s="62"/>
      <c r="G2" s="21"/>
      <c r="H2" s="21"/>
      <c r="I2" s="21"/>
      <c r="J2" s="21"/>
      <c r="K2" s="21"/>
    </row>
    <row r="3" spans="1:45" ht="15.75" thickBot="1" x14ac:dyDescent="0.3">
      <c r="A3" s="63"/>
      <c r="B3" s="63"/>
      <c r="C3" s="63"/>
      <c r="D3" s="63"/>
      <c r="E3" s="63"/>
      <c r="F3" s="63"/>
    </row>
    <row r="4" spans="1:45" ht="34.5" customHeight="1" thickBot="1" x14ac:dyDescent="0.3">
      <c r="A4" s="216" t="s">
        <v>40</v>
      </c>
      <c r="B4" s="216" t="s">
        <v>41</v>
      </c>
      <c r="C4" s="213" t="s">
        <v>39</v>
      </c>
      <c r="D4" s="214"/>
      <c r="E4" s="215"/>
      <c r="F4" s="63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</row>
    <row r="5" spans="1:45" ht="24" customHeight="1" thickBot="1" x14ac:dyDescent="0.3">
      <c r="A5" s="217"/>
      <c r="B5" s="217"/>
      <c r="C5" s="64" t="s">
        <v>36</v>
      </c>
      <c r="D5" s="65" t="s">
        <v>37</v>
      </c>
      <c r="E5" s="64" t="s">
        <v>38</v>
      </c>
      <c r="F5" s="63"/>
    </row>
    <row r="6" spans="1:45" ht="20.100000000000001" customHeight="1" thickBot="1" x14ac:dyDescent="0.3">
      <c r="A6" s="218" t="s">
        <v>48</v>
      </c>
      <c r="B6" s="66" t="s">
        <v>57</v>
      </c>
      <c r="C6" s="67">
        <v>38.114749134270944</v>
      </c>
      <c r="D6" s="68">
        <v>9103.551560249165</v>
      </c>
      <c r="E6" s="69">
        <v>10.587430315075261</v>
      </c>
      <c r="F6" s="63"/>
      <c r="G6" s="79"/>
    </row>
    <row r="7" spans="1:45" ht="20.100000000000001" customHeight="1" thickBot="1" x14ac:dyDescent="0.3">
      <c r="A7" s="219"/>
      <c r="B7" s="70" t="s">
        <v>58</v>
      </c>
      <c r="C7" s="71">
        <v>38.113055814277239</v>
      </c>
      <c r="D7" s="72">
        <v>9103.1471177112799</v>
      </c>
      <c r="E7" s="69">
        <v>10.586959948410344</v>
      </c>
      <c r="F7" s="63"/>
      <c r="G7" s="79"/>
    </row>
    <row r="8" spans="1:45" ht="20.100000000000001" customHeight="1" thickBot="1" x14ac:dyDescent="0.3">
      <c r="A8" s="219"/>
      <c r="B8" s="66" t="s">
        <v>59</v>
      </c>
      <c r="C8" s="67">
        <v>38.11975770050752</v>
      </c>
      <c r="D8" s="68">
        <v>9104.7478357596483</v>
      </c>
      <c r="E8" s="69">
        <v>10.588821583474312</v>
      </c>
      <c r="F8" s="63"/>
      <c r="G8" s="79"/>
    </row>
    <row r="9" spans="1:45" ht="20.100000000000001" customHeight="1" thickBot="1" x14ac:dyDescent="0.3">
      <c r="A9" s="219"/>
      <c r="B9" s="70" t="s">
        <v>60</v>
      </c>
      <c r="C9" s="71">
        <v>38.116221343392723</v>
      </c>
      <c r="D9" s="72">
        <v>9103.9031913618437</v>
      </c>
      <c r="E9" s="69">
        <v>10.587839262053533</v>
      </c>
      <c r="F9" s="63"/>
      <c r="G9" s="79"/>
    </row>
    <row r="10" spans="1:45" ht="20.100000000000001" customHeight="1" thickBot="1" x14ac:dyDescent="0.3">
      <c r="A10" s="219"/>
      <c r="B10" s="66" t="s">
        <v>61</v>
      </c>
      <c r="C10" s="67">
        <v>38.117170878275168</v>
      </c>
      <c r="D10" s="68">
        <v>9104.1299838754221</v>
      </c>
      <c r="E10" s="69">
        <v>10.588103021743102</v>
      </c>
      <c r="F10" s="63"/>
      <c r="G10" s="79"/>
    </row>
    <row r="11" spans="1:45" ht="20.100000000000001" customHeight="1" thickBot="1" x14ac:dyDescent="0.3">
      <c r="A11" s="219"/>
      <c r="B11" s="70" t="s">
        <v>88</v>
      </c>
      <c r="C11" s="71">
        <v>38.150562740717703</v>
      </c>
      <c r="D11" s="72">
        <v>9112.1054933131873</v>
      </c>
      <c r="E11" s="69">
        <v>10.59737853908825</v>
      </c>
      <c r="F11" s="63"/>
      <c r="G11" s="79"/>
    </row>
    <row r="12" spans="1:45" ht="20.100000000000001" customHeight="1" thickBot="1" x14ac:dyDescent="0.3">
      <c r="A12" s="219"/>
      <c r="B12" s="66" t="s">
        <v>90</v>
      </c>
      <c r="C12" s="67">
        <v>38.115718865992356</v>
      </c>
      <c r="D12" s="68">
        <v>9103.7831766949239</v>
      </c>
      <c r="E12" s="69">
        <v>10.587699684997876</v>
      </c>
      <c r="F12" s="63"/>
      <c r="G12" s="79"/>
    </row>
    <row r="13" spans="1:45" ht="20.100000000000001" customHeight="1" thickBot="1" x14ac:dyDescent="0.3">
      <c r="A13" s="219"/>
      <c r="B13" s="70" t="s">
        <v>62</v>
      </c>
      <c r="C13" s="71">
        <v>38.114834925073424</v>
      </c>
      <c r="D13" s="72">
        <v>9103.5720510305946</v>
      </c>
      <c r="E13" s="69">
        <v>10.587454145853728</v>
      </c>
      <c r="F13" s="63"/>
      <c r="G13" s="79"/>
    </row>
    <row r="14" spans="1:45" ht="20.100000000000001" customHeight="1" thickBot="1" x14ac:dyDescent="0.3">
      <c r="A14" s="219"/>
      <c r="B14" s="66" t="s">
        <v>63</v>
      </c>
      <c r="C14" s="67">
        <v>38.11499294733602</v>
      </c>
      <c r="D14" s="68">
        <v>9103.6097940001237</v>
      </c>
      <c r="E14" s="69">
        <v>10.587498040926672</v>
      </c>
      <c r="F14" s="63"/>
      <c r="G14" s="79"/>
    </row>
    <row r="15" spans="1:45" ht="20.100000000000001" customHeight="1" thickBot="1" x14ac:dyDescent="0.3">
      <c r="A15" s="219"/>
      <c r="B15" s="70" t="s">
        <v>64</v>
      </c>
      <c r="C15" s="73">
        <v>38.110567902553555</v>
      </c>
      <c r="D15" s="72">
        <v>9102.5528901965154</v>
      </c>
      <c r="E15" s="69">
        <v>10.586268861820432</v>
      </c>
      <c r="F15" s="63"/>
      <c r="G15" s="79"/>
    </row>
    <row r="16" spans="1:45" ht="20.100000000000001" customHeight="1" thickBot="1" x14ac:dyDescent="0.3">
      <c r="A16" s="219"/>
      <c r="B16" s="70" t="s">
        <v>65</v>
      </c>
      <c r="C16" s="73">
        <v>38.122008429486549</v>
      </c>
      <c r="D16" s="72">
        <v>9105.2854131483018</v>
      </c>
      <c r="E16" s="69">
        <v>10.589446785968486</v>
      </c>
      <c r="F16" s="63"/>
      <c r="G16" s="79"/>
    </row>
    <row r="17" spans="1:7" ht="20.100000000000001" customHeight="1" thickBot="1" x14ac:dyDescent="0.3">
      <c r="A17" s="219"/>
      <c r="B17" s="70" t="s">
        <v>66</v>
      </c>
      <c r="C17" s="73">
        <v>38.122109536326732</v>
      </c>
      <c r="D17" s="72">
        <v>9105.3095621025404</v>
      </c>
      <c r="E17" s="69">
        <v>10.589474871201871</v>
      </c>
      <c r="F17" s="63"/>
      <c r="G17" s="79"/>
    </row>
    <row r="18" spans="1:7" ht="20.100000000000001" customHeight="1" thickBot="1" x14ac:dyDescent="0.3">
      <c r="A18" s="219"/>
      <c r="B18" s="70" t="s">
        <v>67</v>
      </c>
      <c r="C18" s="73">
        <v>38.115864364045095</v>
      </c>
      <c r="D18" s="72">
        <v>9103.8179283082791</v>
      </c>
      <c r="E18" s="69">
        <v>10.587740101123638</v>
      </c>
      <c r="F18" s="63"/>
      <c r="G18" s="79"/>
    </row>
    <row r="19" spans="1:7" ht="20.100000000000001" customHeight="1" thickBot="1" x14ac:dyDescent="0.3">
      <c r="A19" s="219"/>
      <c r="B19" s="70" t="s">
        <v>68</v>
      </c>
      <c r="C19" s="73">
        <v>38.11567850547894</v>
      </c>
      <c r="D19" s="72">
        <v>9103.7735367517726</v>
      </c>
      <c r="E19" s="69">
        <v>10.58768847374415</v>
      </c>
      <c r="F19" s="63"/>
      <c r="G19" s="79"/>
    </row>
    <row r="20" spans="1:7" ht="20.100000000000001" customHeight="1" thickBot="1" x14ac:dyDescent="0.3">
      <c r="A20" s="219"/>
      <c r="B20" s="70" t="s">
        <v>69</v>
      </c>
      <c r="C20" s="73">
        <v>38.117085179999968</v>
      </c>
      <c r="D20" s="72">
        <v>9104.1095151937552</v>
      </c>
      <c r="E20" s="69">
        <v>10.588079216666658</v>
      </c>
      <c r="F20" s="63"/>
      <c r="G20" s="79"/>
    </row>
    <row r="21" spans="1:7" ht="20.100000000000001" customHeight="1" thickBot="1" x14ac:dyDescent="0.3">
      <c r="A21" s="219"/>
      <c r="B21" s="70" t="s">
        <v>70</v>
      </c>
      <c r="C21" s="73">
        <v>38.116139046092506</v>
      </c>
      <c r="D21" s="72">
        <v>9103.8835349891069</v>
      </c>
      <c r="E21" s="69">
        <v>10.587816401692363</v>
      </c>
      <c r="F21" s="63"/>
      <c r="G21" s="79"/>
    </row>
    <row r="22" spans="1:7" ht="20.100000000000001" customHeight="1" thickBot="1" x14ac:dyDescent="0.3">
      <c r="A22" s="219"/>
      <c r="B22" s="70" t="s">
        <v>71</v>
      </c>
      <c r="C22" s="73">
        <v>38.117631598240841</v>
      </c>
      <c r="D22" s="72">
        <v>9104.2400249502716</v>
      </c>
      <c r="E22" s="69">
        <v>10.588230999511344</v>
      </c>
      <c r="F22" s="63"/>
      <c r="G22" s="79"/>
    </row>
    <row r="23" spans="1:7" ht="20.100000000000001" customHeight="1" thickBot="1" x14ac:dyDescent="0.3">
      <c r="A23" s="219"/>
      <c r="B23" s="70" t="s">
        <v>72</v>
      </c>
      <c r="C23" s="73">
        <v>0</v>
      </c>
      <c r="D23" s="72">
        <v>0</v>
      </c>
      <c r="E23" s="69">
        <v>0</v>
      </c>
      <c r="F23" s="63"/>
      <c r="G23" s="79"/>
    </row>
    <row r="24" spans="1:7" ht="20.100000000000001" customHeight="1" thickBot="1" x14ac:dyDescent="0.3">
      <c r="A24" s="219"/>
      <c r="B24" s="70" t="s">
        <v>91</v>
      </c>
      <c r="C24" s="73">
        <v>38.113650650728601</v>
      </c>
      <c r="D24" s="72">
        <v>9103.2891919588583</v>
      </c>
      <c r="E24" s="69">
        <v>10.587125180757944</v>
      </c>
      <c r="F24" s="63"/>
      <c r="G24" s="79"/>
    </row>
    <row r="25" spans="1:7" ht="20.100000000000001" customHeight="1" thickBot="1" x14ac:dyDescent="0.3">
      <c r="A25" s="219"/>
      <c r="B25" s="70" t="s">
        <v>73</v>
      </c>
      <c r="C25" s="73">
        <v>38.116872858046946</v>
      </c>
      <c r="D25" s="72">
        <v>9104.0588029657956</v>
      </c>
      <c r="E25" s="69">
        <v>10.588020238346374</v>
      </c>
      <c r="F25" s="63"/>
      <c r="G25" s="79"/>
    </row>
    <row r="26" spans="1:7" ht="20.100000000000001" customHeight="1" thickBot="1" x14ac:dyDescent="0.3">
      <c r="A26" s="219"/>
      <c r="B26" s="70" t="s">
        <v>74</v>
      </c>
      <c r="C26" s="73">
        <v>38.116465781773016</v>
      </c>
      <c r="D26" s="72">
        <v>9103.961574466779</v>
      </c>
      <c r="E26" s="69">
        <v>10.587907161603615</v>
      </c>
      <c r="F26" s="63"/>
      <c r="G26" s="79"/>
    </row>
    <row r="27" spans="1:7" ht="20.100000000000001" customHeight="1" thickBot="1" x14ac:dyDescent="0.3">
      <c r="A27" s="219"/>
      <c r="B27" s="70" t="s">
        <v>75</v>
      </c>
      <c r="C27" s="73">
        <v>38.115211788876714</v>
      </c>
      <c r="D27" s="72">
        <v>9103.6620634048686</v>
      </c>
      <c r="E27" s="69">
        <v>10.587558830243532</v>
      </c>
      <c r="F27" s="63"/>
      <c r="G27" s="79"/>
    </row>
    <row r="28" spans="1:7" ht="20.100000000000001" customHeight="1" thickBot="1" x14ac:dyDescent="0.3">
      <c r="A28" s="219"/>
      <c r="B28" s="70" t="s">
        <v>76</v>
      </c>
      <c r="C28" s="73">
        <v>38.113635038783144</v>
      </c>
      <c r="D28" s="72">
        <v>9103.2854631096943</v>
      </c>
      <c r="E28" s="69">
        <v>10.587120844106428</v>
      </c>
      <c r="F28" s="63"/>
      <c r="G28" s="79"/>
    </row>
    <row r="29" spans="1:7" ht="20.100000000000001" customHeight="1" thickBot="1" x14ac:dyDescent="0.3">
      <c r="A29" s="219"/>
      <c r="B29" s="70" t="s">
        <v>77</v>
      </c>
      <c r="C29" s="73">
        <v>38.117384408871892</v>
      </c>
      <c r="D29" s="72">
        <v>9104.1809847829754</v>
      </c>
      <c r="E29" s="69">
        <v>10.588162335797747</v>
      </c>
      <c r="F29" s="63"/>
      <c r="G29" s="79"/>
    </row>
    <row r="30" spans="1:7" ht="20.100000000000001" customHeight="1" thickBot="1" x14ac:dyDescent="0.3">
      <c r="A30" s="219"/>
      <c r="B30" s="70" t="s">
        <v>78</v>
      </c>
      <c r="C30" s="73">
        <v>38.117670985415259</v>
      </c>
      <c r="D30" s="72">
        <v>9104.249432415394</v>
      </c>
      <c r="E30" s="69">
        <v>10.588241940393127</v>
      </c>
      <c r="F30" s="63"/>
      <c r="G30" s="79"/>
    </row>
    <row r="31" spans="1:7" ht="20.100000000000001" customHeight="1" thickBot="1" x14ac:dyDescent="0.3">
      <c r="A31" s="219"/>
      <c r="B31" s="70" t="s">
        <v>79</v>
      </c>
      <c r="C31" s="73">
        <v>38.11760823682738</v>
      </c>
      <c r="D31" s="72">
        <v>9104.2344451724493</v>
      </c>
      <c r="E31" s="69">
        <v>10.588224510229827</v>
      </c>
      <c r="F31" s="63"/>
      <c r="G31" s="79"/>
    </row>
    <row r="32" spans="1:7" ht="20.100000000000001" customHeight="1" thickBot="1" x14ac:dyDescent="0.3">
      <c r="A32" s="219"/>
      <c r="B32" s="70" t="s">
        <v>80</v>
      </c>
      <c r="C32" s="73">
        <v>38.11408688663191</v>
      </c>
      <c r="D32" s="72">
        <v>9103.3933851157963</v>
      </c>
      <c r="E32" s="69">
        <v>10.587246357397753</v>
      </c>
      <c r="F32" s="63"/>
      <c r="G32" s="79"/>
    </row>
    <row r="33" spans="1:27" ht="20.100000000000001" customHeight="1" thickBot="1" x14ac:dyDescent="0.3">
      <c r="A33" s="219"/>
      <c r="B33" s="70" t="s">
        <v>81</v>
      </c>
      <c r="C33" s="73">
        <v>38.117752437628624</v>
      </c>
      <c r="D33" s="72">
        <v>9104.268886942602</v>
      </c>
      <c r="E33" s="69">
        <v>10.58826456600795</v>
      </c>
      <c r="F33" s="63"/>
      <c r="G33" s="79"/>
    </row>
    <row r="34" spans="1:27" ht="20.100000000000001" customHeight="1" thickBot="1" x14ac:dyDescent="0.3">
      <c r="A34" s="219"/>
      <c r="B34" s="70" t="s">
        <v>82</v>
      </c>
      <c r="C34" s="73">
        <v>38.120843602932723</v>
      </c>
      <c r="D34" s="72">
        <v>9105.0071991017085</v>
      </c>
      <c r="E34" s="69">
        <v>10.589123223036868</v>
      </c>
      <c r="F34" s="63"/>
      <c r="G34" s="79"/>
    </row>
    <row r="35" spans="1:27" ht="20.100000000000001" customHeight="1" thickBot="1" x14ac:dyDescent="0.3">
      <c r="A35" s="219"/>
      <c r="B35" s="70" t="s">
        <v>83</v>
      </c>
      <c r="C35" s="73">
        <v>38.105255107506267</v>
      </c>
      <c r="D35" s="72">
        <v>9101.2839508819307</v>
      </c>
      <c r="E35" s="69">
        <v>10.584793085418408</v>
      </c>
      <c r="F35" s="63"/>
      <c r="G35" s="79"/>
    </row>
    <row r="36" spans="1:27" ht="20.100000000000001" customHeight="1" thickBot="1" x14ac:dyDescent="0.3">
      <c r="A36" s="219"/>
      <c r="B36" s="70" t="s">
        <v>84</v>
      </c>
      <c r="C36" s="73">
        <v>38.115892998273964</v>
      </c>
      <c r="D36" s="72">
        <v>9103.8247674764425</v>
      </c>
      <c r="E36" s="69">
        <v>10.587748055076101</v>
      </c>
      <c r="F36" s="63"/>
      <c r="G36" s="79"/>
    </row>
    <row r="37" spans="1:27" ht="20.100000000000001" customHeight="1" thickBot="1" x14ac:dyDescent="0.3">
      <c r="A37" s="219"/>
      <c r="B37" s="70" t="s">
        <v>85</v>
      </c>
      <c r="C37" s="73">
        <v>38.109977565709983</v>
      </c>
      <c r="D37" s="72">
        <v>9102.4118906618096</v>
      </c>
      <c r="E37" s="69">
        <v>10.586104879363884</v>
      </c>
      <c r="F37" s="63"/>
      <c r="G37" s="79"/>
    </row>
    <row r="38" spans="1:27" ht="20.100000000000001" customHeight="1" thickBot="1" x14ac:dyDescent="0.3">
      <c r="A38" s="219"/>
      <c r="B38" s="70" t="s">
        <v>86</v>
      </c>
      <c r="C38" s="73">
        <v>38.116126118861125</v>
      </c>
      <c r="D38" s="72">
        <v>9103.8804473728924</v>
      </c>
      <c r="E38" s="69">
        <v>10.587812810794757</v>
      </c>
      <c r="F38" s="63"/>
      <c r="G38" s="79"/>
    </row>
    <row r="39" spans="1:27" ht="20.100000000000001" customHeight="1" thickBot="1" x14ac:dyDescent="0.3">
      <c r="A39" s="220"/>
      <c r="B39" s="70" t="s">
        <v>87</v>
      </c>
      <c r="C39" s="73">
        <v>38.14004704391305</v>
      </c>
      <c r="D39" s="72">
        <v>9109.5938622457525</v>
      </c>
      <c r="E39" s="69">
        <v>10.594457512198069</v>
      </c>
      <c r="F39" s="63"/>
      <c r="G39" s="79"/>
    </row>
    <row r="40" spans="1:27" ht="33" customHeight="1" thickBot="1" x14ac:dyDescent="0.3">
      <c r="A40" s="211" t="s">
        <v>49</v>
      </c>
      <c r="B40" s="212"/>
      <c r="C40" s="74">
        <v>38.128688180201685</v>
      </c>
      <c r="D40" s="75">
        <v>9106.8808442196332</v>
      </c>
      <c r="E40" s="76">
        <v>10.591302272278245</v>
      </c>
      <c r="F40" s="63"/>
      <c r="G40" s="79"/>
    </row>
    <row r="41" spans="1:27" ht="15" x14ac:dyDescent="0.25">
      <c r="A41" s="63"/>
      <c r="B41" s="63"/>
      <c r="C41" s="63"/>
      <c r="D41" s="63"/>
      <c r="E41" s="63"/>
      <c r="F41" s="63"/>
    </row>
    <row r="42" spans="1:27" ht="15" x14ac:dyDescent="0.25">
      <c r="A42" s="63"/>
      <c r="B42" s="63"/>
      <c r="C42" s="63"/>
      <c r="D42" s="63"/>
      <c r="E42" s="63"/>
      <c r="F42" s="63"/>
    </row>
    <row r="43" spans="1:27" ht="15" x14ac:dyDescent="0.25">
      <c r="A43" s="63"/>
      <c r="B43" s="63"/>
      <c r="C43" s="63"/>
      <c r="D43" s="63"/>
      <c r="E43" s="63"/>
      <c r="F43" s="63"/>
    </row>
    <row r="44" spans="1:27" ht="15.75" x14ac:dyDescent="0.2">
      <c r="A44" s="26" t="s">
        <v>104</v>
      </c>
      <c r="B44" s="26"/>
      <c r="C44" s="26"/>
      <c r="D44" s="26"/>
      <c r="E44" s="22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24"/>
    </row>
    <row r="45" spans="1:27" ht="15" x14ac:dyDescent="0.25">
      <c r="A45" s="18" t="s">
        <v>97</v>
      </c>
      <c r="B45" s="63"/>
      <c r="C45" s="51"/>
      <c r="D45" s="18"/>
      <c r="E45" s="18"/>
      <c r="F45" s="18"/>
      <c r="G45" s="13"/>
      <c r="H45" s="13"/>
      <c r="I45" s="24"/>
      <c r="J45" s="13"/>
      <c r="K45" s="13"/>
      <c r="L45" s="13"/>
      <c r="M45" s="13"/>
      <c r="N45" s="24"/>
      <c r="O45" s="13"/>
      <c r="P45" s="13"/>
      <c r="Q45" s="24"/>
      <c r="R45" s="24"/>
      <c r="S45" s="24"/>
      <c r="T45" s="24"/>
      <c r="U45" s="24"/>
      <c r="V45" s="13"/>
      <c r="W45" s="13"/>
      <c r="X45" s="13"/>
      <c r="Y45" s="13"/>
      <c r="Z45" s="13"/>
      <c r="AA45" s="24"/>
    </row>
    <row r="46" spans="1:27" ht="25.5" customHeight="1" x14ac:dyDescent="0.2">
      <c r="A46" s="26" t="s">
        <v>105</v>
      </c>
      <c r="B46" s="26"/>
      <c r="C46" s="26"/>
      <c r="D46" s="22"/>
      <c r="E46" s="22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24"/>
    </row>
    <row r="47" spans="1:27" ht="15" x14ac:dyDescent="0.25">
      <c r="A47" s="18" t="s">
        <v>98</v>
      </c>
      <c r="B47" s="63"/>
      <c r="C47" s="51"/>
      <c r="D47" s="18"/>
      <c r="E47" s="18"/>
      <c r="F47" s="18"/>
      <c r="G47" s="13"/>
      <c r="H47" s="13"/>
      <c r="I47" s="13"/>
      <c r="J47" s="13"/>
      <c r="K47" s="13"/>
      <c r="L47" s="13"/>
      <c r="M47" s="13"/>
      <c r="N47" s="24"/>
      <c r="O47" s="13"/>
      <c r="P47" s="13"/>
      <c r="Q47" s="18"/>
      <c r="R47" s="13"/>
      <c r="S47" s="13"/>
      <c r="T47" s="13"/>
      <c r="U47" s="18"/>
      <c r="V47" s="13"/>
      <c r="W47" s="13"/>
      <c r="X47" s="13"/>
      <c r="Y47" s="13"/>
      <c r="Z47" s="13"/>
      <c r="AA47" s="24"/>
    </row>
    <row r="48" spans="1:27" ht="26.25" customHeight="1" x14ac:dyDescent="0.2">
      <c r="A48" s="27" t="s">
        <v>106</v>
      </c>
      <c r="B48" s="27"/>
      <c r="C48" s="27"/>
      <c r="D48" s="27"/>
      <c r="E48" s="23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4"/>
    </row>
    <row r="49" spans="1:27" ht="15" x14ac:dyDescent="0.25">
      <c r="A49" s="18" t="s">
        <v>99</v>
      </c>
      <c r="B49" s="63"/>
      <c r="C49" s="51"/>
      <c r="D49" s="18"/>
      <c r="E49" s="18"/>
      <c r="F49" s="18"/>
      <c r="G49" s="13"/>
      <c r="H49" s="13"/>
      <c r="I49" s="13"/>
      <c r="J49" s="13"/>
      <c r="K49" s="13"/>
      <c r="L49" s="13"/>
      <c r="M49" s="13"/>
      <c r="N49" s="24"/>
      <c r="O49" s="13"/>
      <c r="P49" s="13"/>
      <c r="Q49" s="18"/>
      <c r="R49" s="13"/>
      <c r="S49" s="13"/>
      <c r="T49" s="13"/>
      <c r="U49" s="18"/>
      <c r="V49" s="13"/>
      <c r="W49" s="13"/>
      <c r="X49" s="13"/>
      <c r="Y49" s="13"/>
      <c r="Z49" s="13"/>
      <c r="AA49" s="24"/>
    </row>
    <row r="50" spans="1:27" ht="15.75" thickBot="1" x14ac:dyDescent="0.3">
      <c r="A50" s="59"/>
      <c r="B50" s="59"/>
      <c r="C50" s="59"/>
      <c r="D50" s="59"/>
      <c r="E50" s="59"/>
      <c r="F50" s="51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24"/>
    </row>
  </sheetData>
  <mergeCells count="7">
    <mergeCell ref="A1:B1"/>
    <mergeCell ref="A40:B40"/>
    <mergeCell ref="C4:E4"/>
    <mergeCell ref="B4:B5"/>
    <mergeCell ref="A4:A5"/>
    <mergeCell ref="A6:A39"/>
    <mergeCell ref="A2:E2"/>
  </mergeCells>
  <printOptions horizontalCentered="1" verticalCentered="1"/>
  <pageMargins left="0.25" right="0.25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3"/>
  <sheetViews>
    <sheetView workbookViewId="0"/>
  </sheetViews>
  <sheetFormatPr defaultRowHeight="15" x14ac:dyDescent="0.25"/>
  <cols>
    <col min="3" max="3" width="22.42578125" customWidth="1"/>
    <col min="4" max="4" width="24.140625" customWidth="1"/>
  </cols>
  <sheetData>
    <row r="1" spans="1:4" x14ac:dyDescent="0.25">
      <c r="A1">
        <v>3</v>
      </c>
      <c r="B1" t="s">
        <v>26</v>
      </c>
      <c r="C1" t="s">
        <v>27</v>
      </c>
      <c r="D1" t="s">
        <v>28</v>
      </c>
    </row>
    <row r="2" spans="1:4" x14ac:dyDescent="0.25">
      <c r="B2" t="s">
        <v>29</v>
      </c>
    </row>
    <row r="3" spans="1:4" x14ac:dyDescent="0.25">
      <c r="B3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</vt:lpstr>
      <vt:lpstr>додаток</vt:lpstr>
      <vt:lpstr>додаток!Область_печати</vt:lpstr>
      <vt:lpstr>паспорт!Область_печати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Журавлев Aлексей Евгеньевич</cp:lastModifiedBy>
  <cp:lastPrinted>2017-03-01T13:46:14Z</cp:lastPrinted>
  <dcterms:created xsi:type="dcterms:W3CDTF">2016-10-07T07:24:19Z</dcterms:created>
  <dcterms:modified xsi:type="dcterms:W3CDTF">2017-04-03T12:49:54Z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