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1565" activeTab="1"/>
  </bookViews>
  <sheets>
    <sheet name="1" sheetId="1" r:id="rId1"/>
    <sheet name="додаток 1 до маршруту 1" sheetId="2" r:id="rId2"/>
  </sheets>
  <externalReferences>
    <externalReference r:id="rId3"/>
  </externalReferences>
  <definedNames>
    <definedName name="_xlnm.Print_Area" localSheetId="0">'1'!$A$1:$AB$52</definedName>
  </definedNames>
  <calcPr calcId="145621"/>
</workbook>
</file>

<file path=xl/calcChain.xml><?xml version="1.0" encoding="utf-8"?>
<calcChain xmlns="http://schemas.openxmlformats.org/spreadsheetml/2006/main">
  <c r="E16" i="2" l="1"/>
  <c r="E20" i="2" s="1"/>
  <c r="R46" i="1"/>
  <c r="R48" i="1" s="1"/>
  <c r="T42" i="1"/>
  <c r="S42" i="1"/>
  <c r="R42" i="1"/>
  <c r="Q42" i="1"/>
  <c r="P42" i="1"/>
  <c r="O42" i="1"/>
  <c r="AC41" i="1"/>
  <c r="AD41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  <c r="AA5" i="1"/>
  <c r="X5" i="1"/>
  <c r="R50" i="1" l="1"/>
  <c r="E18" i="2"/>
</calcChain>
</file>

<file path=xl/sharedStrings.xml><?xml version="1.0" encoding="utf-8"?>
<sst xmlns="http://schemas.openxmlformats.org/spreadsheetml/2006/main" count="101" uniqueCount="71">
  <si>
    <t>ПАТ "УКРТРАНСГАЗ"</t>
  </si>
  <si>
    <t>ПАСПОРТ ФІЗИКО-ХІМІЧНИХ ПОКАЗНИКІВ ПРИРОДНОГО ГАЗУ  № 1</t>
  </si>
  <si>
    <t xml:space="preserve">Філія "УМГ "КИЇВТРАНСГАЗ" </t>
  </si>
  <si>
    <t>переданого Бердичівським ЛВУМГ та прийнятого  ПАТ Житомиргаз</t>
  </si>
  <si>
    <t>Бердичівське ЛВУМГ</t>
  </si>
  <si>
    <t>Маршрут № 1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</si>
  <si>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</si>
  <si>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</si>
  <si>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Київ-Захід України1 (КЗУ-1)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</si>
  <si>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</si>
  <si>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</si>
  <si>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</si>
  <si>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</si>
  <si>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</si>
  <si>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</si>
  <si>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</si>
  <si>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</si>
  <si>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</si>
  <si>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</si>
  <si>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</si>
  <si>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</si>
  <si>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</si>
  <si>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</si>
  <si>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</si>
  <si>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</si>
  <si>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</si>
  <si>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</si>
  <si>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</si>
  <si>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</si>
  <si>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</si>
  <si>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</si>
  <si>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</si>
  <si>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</si>
  <si>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</si>
  <si>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</si>
  <si>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</si>
  <si>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</si>
  <si>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</si>
  <si>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</si>
  <si>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</si>
  <si>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˂0,02</t>
  </si>
  <si>
    <t>˂0,006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</si>
  <si>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</si>
  <si>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</si>
  <si>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</si>
  <si>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</si>
  <si>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</si>
  <si>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</si>
  <si>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</si>
  <si>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</si>
  <si>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</si>
  <si>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</si>
  <si>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</si>
  <si>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</si>
  <si>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</si>
  <si>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</si>
  <si>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</si>
  <si>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1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</si>
  <si>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</si>
  <si>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</si>
  <si>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</si>
  <si>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</si>
  <si>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</si>
  <si>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</si>
  <si>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Житомирська область</t>
  </si>
  <si>
    <t>ГРС: Квітневе, 56ZOPZНІ40968017</t>
  </si>
  <si>
    <t>ГРС  Ружин, 56ZOPZНІ4095211Х</t>
  </si>
  <si>
    <t>ГРС Чорнорудка,  56ZOPZНІ40985019</t>
  </si>
  <si>
    <t>ГРС  Верхівня,56ZOPZНІ40959018</t>
  </si>
  <si>
    <t>ГРС Крилівка,56ZOPZНІ4097101U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</si>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</sst>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4" fillId="0" borderId="0"/>
    <xf numFmtId="0" fontId="27" fillId="0" borderId="0"/>
    <xf numFmtId="0" fontId="35" fillId="0" borderId="0"/>
    <xf numFmtId="0" fontId="33" fillId="0" borderId="0"/>
    <xf numFmtId="0" fontId="1" fillId="0" borderId="0"/>
    <xf numFmtId="0" fontId="36" fillId="0" borderId="0"/>
    <xf numFmtId="0" fontId="32" fillId="0" borderId="0"/>
    <xf numFmtId="0" fontId="32" fillId="0" borderId="0"/>
  </cellStyleXfs>
  <cellXfs count="273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2" fillId="0" borderId="4" xfId="1" applyFont="1" applyBorder="1"/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4" xfId="1" applyFont="1" applyFill="1" applyBorder="1" applyAlignment="1" applyProtection="1">
      <alignment horizontal="center" vertical="center" textRotation="90" wrapText="1"/>
      <protection locked="0"/>
    </xf>
    <xf numFmtId="0" fontId="3" fillId="2" borderId="25" xfId="1" applyFont="1" applyFill="1" applyBorder="1" applyAlignment="1" applyProtection="1">
      <alignment horizontal="center" vertical="center" textRotation="90" wrapText="1"/>
      <protection locked="0"/>
    </xf>
    <xf numFmtId="0" fontId="3" fillId="2" borderId="26" xfId="1" applyFont="1" applyFill="1" applyBorder="1" applyAlignment="1" applyProtection="1">
      <alignment horizontal="center" vertical="center" textRotation="90" wrapText="1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1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31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0" fillId="0" borderId="8" xfId="1" applyNumberFormat="1" applyFont="1" applyBorder="1" applyAlignment="1">
      <alignment horizontal="center" vertical="center" wrapText="1"/>
    </xf>
    <xf numFmtId="165" fontId="10" fillId="0" borderId="35" xfId="1" applyNumberFormat="1" applyFont="1" applyBorder="1" applyAlignment="1">
      <alignment horizontal="center" vertical="center" wrapText="1"/>
    </xf>
    <xf numFmtId="165" fontId="10" fillId="0" borderId="6" xfId="1" applyNumberFormat="1" applyFont="1" applyBorder="1" applyAlignment="1">
      <alignment horizontal="center" vertical="center" wrapText="1"/>
    </xf>
    <xf numFmtId="1" fontId="10" fillId="0" borderId="36" xfId="1" applyNumberFormat="1" applyFont="1" applyBorder="1" applyAlignment="1">
      <alignment horizontal="center" vertical="center" wrapText="1"/>
    </xf>
    <xf numFmtId="2" fontId="10" fillId="0" borderId="7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1" fontId="10" fillId="0" borderId="6" xfId="1" applyNumberFormat="1" applyFont="1" applyBorder="1" applyAlignment="1">
      <alignment horizontal="center" vertical="center" wrapText="1"/>
    </xf>
    <xf numFmtId="2" fontId="10" fillId="0" borderId="37" xfId="1" applyNumberFormat="1" applyFont="1" applyBorder="1" applyAlignment="1">
      <alignment horizontal="center" vertical="center" wrapText="1"/>
    </xf>
    <xf numFmtId="1" fontId="10" fillId="0" borderId="7" xfId="1" applyNumberFormat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center" vertical="center" wrapText="1"/>
    </xf>
    <xf numFmtId="166" fontId="11" fillId="0" borderId="38" xfId="1" applyNumberFormat="1" applyFont="1" applyBorder="1" applyAlignment="1">
      <alignment horizontal="center" vertical="center" wrapText="1"/>
    </xf>
    <xf numFmtId="166" fontId="11" fillId="0" borderId="18" xfId="1" applyNumberFormat="1" applyFont="1" applyBorder="1" applyAlignment="1">
      <alignment horizontal="center" vertical="center" wrapText="1"/>
    </xf>
    <xf numFmtId="0" fontId="4" fillId="2" borderId="39" xfId="1" applyFont="1" applyFill="1" applyBorder="1" applyAlignment="1" applyProtection="1">
      <alignment horizontal="center" vertical="center" wrapText="1"/>
      <protection locked="0"/>
    </xf>
    <xf numFmtId="0" fontId="4" fillId="2" borderId="40" xfId="1" applyFont="1" applyFill="1" applyBorder="1" applyAlignment="1" applyProtection="1">
      <alignment horizontal="center" vertical="center" wrapText="1"/>
      <protection locked="0"/>
    </xf>
    <xf numFmtId="167" fontId="12" fillId="2" borderId="0" xfId="1" applyNumberFormat="1" applyFont="1" applyFill="1"/>
    <xf numFmtId="0" fontId="13" fillId="2" borderId="0" xfId="1" applyFont="1" applyFill="1" applyAlignment="1">
      <alignment horizontal="center"/>
    </xf>
    <xf numFmtId="2" fontId="12" fillId="2" borderId="0" xfId="1" applyNumberFormat="1" applyFont="1" applyFill="1" applyProtection="1"/>
    <xf numFmtId="0" fontId="12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0" fillId="0" borderId="18" xfId="1" applyNumberFormat="1" applyFont="1" applyBorder="1" applyAlignment="1">
      <alignment horizontal="center" vertical="center" wrapText="1"/>
    </xf>
    <xf numFmtId="165" fontId="10" fillId="0" borderId="41" xfId="1" applyNumberFormat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1" fontId="10" fillId="0" borderId="42" xfId="1" applyNumberFormat="1" applyFont="1" applyBorder="1" applyAlignment="1">
      <alignment horizontal="center" vertical="center" wrapText="1"/>
    </xf>
    <xf numFmtId="2" fontId="10" fillId="0" borderId="17" xfId="1" applyNumberFormat="1" applyFont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1" fontId="10" fillId="0" borderId="10" xfId="1" applyNumberFormat="1" applyFont="1" applyBorder="1" applyAlignment="1">
      <alignment horizontal="center" vertical="center" wrapText="1"/>
    </xf>
    <xf numFmtId="2" fontId="10" fillId="0" borderId="38" xfId="1" applyNumberFormat="1" applyFont="1" applyBorder="1" applyAlignment="1">
      <alignment horizontal="center" vertical="center" wrapText="1"/>
    </xf>
    <xf numFmtId="1" fontId="10" fillId="0" borderId="17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7" fontId="1" fillId="2" borderId="0" xfId="1" applyNumberFormat="1" applyFill="1"/>
    <xf numFmtId="0" fontId="14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43" xfId="1" applyFont="1" applyFill="1" applyBorder="1" applyAlignment="1" applyProtection="1">
      <alignment horizontal="center" vertical="center" wrapText="1"/>
      <protection locked="0"/>
    </xf>
    <xf numFmtId="165" fontId="11" fillId="0" borderId="18" xfId="1" applyNumberFormat="1" applyFont="1" applyBorder="1" applyAlignment="1">
      <alignment horizontal="center" vertical="center" wrapText="1"/>
    </xf>
    <xf numFmtId="165" fontId="11" fillId="0" borderId="41" xfId="1" applyNumberFormat="1" applyFont="1" applyBorder="1" applyAlignment="1">
      <alignment horizontal="center" vertical="center" wrapText="1"/>
    </xf>
    <xf numFmtId="165" fontId="11" fillId="0" borderId="10" xfId="1" applyNumberFormat="1" applyFont="1" applyBorder="1" applyAlignment="1">
      <alignment horizontal="center" vertical="center" wrapText="1"/>
    </xf>
    <xf numFmtId="1" fontId="11" fillId="0" borderId="42" xfId="1" applyNumberFormat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 vertical="center" wrapText="1"/>
    </xf>
    <xf numFmtId="2" fontId="11" fillId="0" borderId="19" xfId="1" applyNumberFormat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2" fontId="11" fillId="0" borderId="38" xfId="1" applyNumberFormat="1" applyFont="1" applyBorder="1" applyAlignment="1">
      <alignment horizontal="center" vertical="center" wrapText="1"/>
    </xf>
    <xf numFmtId="1" fontId="11" fillId="0" borderId="17" xfId="1" applyNumberFormat="1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4" fillId="2" borderId="44" xfId="1" applyNumberFormat="1" applyFont="1" applyFill="1" applyBorder="1" applyAlignment="1">
      <alignment horizontal="center"/>
    </xf>
    <xf numFmtId="165" fontId="4" fillId="2" borderId="39" xfId="1" applyNumberFormat="1" applyFont="1" applyFill="1" applyBorder="1" applyAlignment="1">
      <alignment horizontal="center"/>
    </xf>
    <xf numFmtId="165" fontId="4" fillId="2" borderId="45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3" fillId="2" borderId="38" xfId="1" applyNumberFormat="1" applyFont="1" applyFill="1" applyBorder="1" applyAlignment="1">
      <alignment horizontal="center"/>
    </xf>
    <xf numFmtId="165" fontId="3" fillId="2" borderId="18" xfId="1" applyNumberFormat="1" applyFont="1" applyFill="1" applyBorder="1" applyAlignment="1">
      <alignment horizontal="center"/>
    </xf>
    <xf numFmtId="165" fontId="3" fillId="2" borderId="41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1" fontId="3" fillId="2" borderId="42" xfId="1" applyNumberFormat="1" applyFont="1" applyFill="1" applyBorder="1" applyAlignment="1" applyProtection="1">
      <alignment horizontal="center" vertical="center"/>
      <protection locked="0"/>
    </xf>
    <xf numFmtId="2" fontId="3" fillId="2" borderId="17" xfId="1" applyNumberFormat="1" applyFont="1" applyFill="1" applyBorder="1" applyAlignment="1">
      <alignment horizontal="center" vertical="center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38" xfId="1" applyNumberFormat="1" applyFont="1" applyFill="1" applyBorder="1" applyAlignment="1">
      <alignment horizontal="center" vertical="center"/>
    </xf>
    <xf numFmtId="4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17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166" fontId="3" fillId="2" borderId="38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3" xfId="1" applyNumberFormat="1" applyFont="1" applyFill="1" applyBorder="1" applyAlignment="1">
      <alignment horizontal="center"/>
    </xf>
    <xf numFmtId="1" fontId="4" fillId="2" borderId="42" xfId="1" applyNumberFormat="1" applyFont="1" applyFill="1" applyBorder="1" applyAlignment="1" applyProtection="1">
      <alignment horizontal="center" vertical="center"/>
      <protection locked="0"/>
    </xf>
    <xf numFmtId="2" fontId="4" fillId="2" borderId="17" xfId="1" applyNumberFormat="1" applyFont="1" applyFill="1" applyBorder="1" applyAlignment="1">
      <alignment horizontal="center" vertic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8" xfId="1" applyNumberFormat="1" applyFont="1" applyFill="1" applyBorder="1" applyAlignment="1">
      <alignment horizontal="center" vertic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46" xfId="1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>
      <alignment horizontal="center"/>
    </xf>
    <xf numFmtId="2" fontId="4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4" fillId="2" borderId="47" xfId="1" applyNumberFormat="1" applyFont="1" applyFill="1" applyBorder="1" applyAlignment="1">
      <alignment horizontal="center"/>
    </xf>
    <xf numFmtId="165" fontId="4" fillId="2" borderId="48" xfId="1" applyNumberFormat="1" applyFont="1" applyFill="1" applyBorder="1" applyAlignment="1">
      <alignment horizontal="center"/>
    </xf>
    <xf numFmtId="165" fontId="4" fillId="2" borderId="49" xfId="1" applyNumberFormat="1" applyFont="1" applyFill="1" applyBorder="1" applyAlignment="1">
      <alignment horizontal="center"/>
    </xf>
    <xf numFmtId="165" fontId="4" fillId="2" borderId="23" xfId="1" applyNumberFormat="1" applyFont="1" applyFill="1" applyBorder="1" applyAlignment="1">
      <alignment horizontal="center"/>
    </xf>
    <xf numFmtId="3" fontId="4" fillId="2" borderId="50" xfId="1" applyNumberFormat="1" applyFont="1" applyFill="1" applyBorder="1" applyAlignment="1">
      <alignment horizontal="center"/>
    </xf>
    <xf numFmtId="2" fontId="4" fillId="2" borderId="48" xfId="1" applyNumberFormat="1" applyFont="1" applyFill="1" applyBorder="1" applyAlignment="1">
      <alignment horizontal="center"/>
    </xf>
    <xf numFmtId="2" fontId="4" fillId="2" borderId="5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8" xfId="1" applyFont="1" applyFill="1" applyBorder="1" applyAlignment="1" applyProtection="1">
      <alignment horizontal="center" vertical="center" wrapText="1"/>
      <protection locked="0"/>
    </xf>
    <xf numFmtId="0" fontId="4" fillId="2" borderId="51" xfId="1" applyFont="1" applyFill="1" applyBorder="1" applyAlignment="1" applyProtection="1">
      <alignment horizontal="center" vertical="center" wrapText="1"/>
      <protection locked="0"/>
    </xf>
    <xf numFmtId="0" fontId="3" fillId="2" borderId="52" xfId="1" applyFont="1" applyFill="1" applyBorder="1" applyAlignment="1" applyProtection="1">
      <alignment horizontal="center" vertical="center" wrapText="1"/>
      <protection locked="0"/>
    </xf>
    <xf numFmtId="165" fontId="4" fillId="2" borderId="53" xfId="1" applyNumberFormat="1" applyFont="1" applyFill="1" applyBorder="1" applyAlignment="1">
      <alignment horizontal="center"/>
    </xf>
    <xf numFmtId="165" fontId="4" fillId="2" borderId="33" xfId="1" applyNumberFormat="1" applyFont="1" applyFill="1" applyBorder="1" applyAlignment="1">
      <alignment horizontal="center"/>
    </xf>
    <xf numFmtId="165" fontId="4" fillId="2" borderId="54" xfId="1" applyNumberFormat="1" applyFont="1" applyFill="1" applyBorder="1" applyAlignment="1">
      <alignment horizontal="center"/>
    </xf>
    <xf numFmtId="165" fontId="4" fillId="2" borderId="52" xfId="1" applyNumberFormat="1" applyFont="1" applyFill="1" applyBorder="1" applyAlignment="1">
      <alignment horizontal="center"/>
    </xf>
    <xf numFmtId="3" fontId="4" fillId="2" borderId="32" xfId="1" applyNumberFormat="1" applyFont="1" applyFill="1" applyBorder="1" applyAlignment="1">
      <alignment horizontal="center"/>
    </xf>
    <xf numFmtId="2" fontId="4" fillId="2" borderId="33" xfId="1" applyNumberFormat="1" applyFont="1" applyFill="1" applyBorder="1" applyAlignment="1">
      <alignment horizontal="center"/>
    </xf>
    <xf numFmtId="2" fontId="4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3" xfId="1" applyFont="1" applyFill="1" applyBorder="1" applyAlignment="1" applyProtection="1">
      <alignment horizontal="center" vertical="center" wrapText="1"/>
      <protection locked="0"/>
    </xf>
    <xf numFmtId="0" fontId="4" fillId="2" borderId="34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4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5" fillId="0" borderId="4" xfId="1" applyNumberFormat="1" applyFont="1" applyBorder="1" applyAlignment="1">
      <alignment horizontal="right" vertical="center" wrapText="1"/>
    </xf>
    <xf numFmtId="0" fontId="16" fillId="0" borderId="58" xfId="1" applyFont="1" applyBorder="1" applyAlignment="1" applyProtection="1">
      <alignment vertical="center"/>
      <protection locked="0"/>
    </xf>
    <xf numFmtId="0" fontId="16" fillId="0" borderId="58" xfId="1" applyFont="1" applyBorder="1" applyProtection="1">
      <protection locked="0"/>
    </xf>
    <xf numFmtId="168" fontId="17" fillId="0" borderId="58" xfId="1" applyNumberFormat="1" applyFont="1" applyBorder="1" applyAlignment="1">
      <alignment vertical="center" wrapText="1"/>
    </xf>
    <xf numFmtId="168" fontId="19" fillId="0" borderId="0" xfId="1" applyNumberFormat="1" applyFont="1" applyFill="1" applyBorder="1" applyAlignment="1">
      <alignment horizontal="right" vertical="center" wrapText="1"/>
    </xf>
    <xf numFmtId="167" fontId="20" fillId="0" borderId="5" xfId="1" applyNumberFormat="1" applyFont="1" applyFill="1" applyBorder="1" applyAlignment="1">
      <alignment horizontal="right" vertical="center"/>
    </xf>
    <xf numFmtId="167" fontId="20" fillId="0" borderId="0" xfId="1" applyNumberFormat="1" applyFont="1" applyBorder="1" applyAlignment="1">
      <alignment horizontal="right" vertical="center"/>
    </xf>
    <xf numFmtId="0" fontId="1" fillId="0" borderId="0" xfId="1"/>
    <xf numFmtId="167" fontId="21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2" fillId="0" borderId="0" xfId="1" applyFont="1" applyBorder="1" applyAlignment="1" applyProtection="1">
      <alignment vertical="center"/>
      <protection locked="0"/>
    </xf>
    <xf numFmtId="0" fontId="23" fillId="0" borderId="0" xfId="1" applyFont="1" applyBorder="1"/>
    <xf numFmtId="0" fontId="23" fillId="0" borderId="0" xfId="1" applyFont="1" applyBorder="1" applyProtection="1">
      <protection locked="0"/>
    </xf>
    <xf numFmtId="0" fontId="22" fillId="0" borderId="0" xfId="1" applyFont="1" applyBorder="1" applyProtection="1">
      <protection locked="0"/>
    </xf>
    <xf numFmtId="0" fontId="22" fillId="0" borderId="0" xfId="1" applyFont="1" applyBorder="1"/>
    <xf numFmtId="168" fontId="19" fillId="0" borderId="0" xfId="1" applyNumberFormat="1" applyFont="1" applyBorder="1" applyAlignment="1">
      <alignment horizontal="right" vertical="center" wrapText="1"/>
    </xf>
    <xf numFmtId="167" fontId="20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5" fillId="0" borderId="0" xfId="1" applyFont="1"/>
    <xf numFmtId="0" fontId="24" fillId="0" borderId="0" xfId="1" applyFont="1" applyAlignment="1"/>
    <xf numFmtId="4" fontId="24" fillId="4" borderId="47" xfId="1" applyNumberFormat="1" applyFont="1" applyFill="1" applyBorder="1" applyAlignment="1">
      <alignment horizontal="center" vertical="center" wrapText="1"/>
    </xf>
    <xf numFmtId="4" fontId="24" fillId="4" borderId="48" xfId="1" applyNumberFormat="1" applyFont="1" applyFill="1" applyBorder="1" applyAlignment="1">
      <alignment horizontal="center" vertical="center" wrapText="1"/>
    </xf>
    <xf numFmtId="4" fontId="24" fillId="4" borderId="51" xfId="1" applyNumberFormat="1" applyFont="1" applyFill="1" applyBorder="1" applyAlignment="1">
      <alignment horizontal="center" vertical="center" wrapText="1"/>
    </xf>
    <xf numFmtId="2" fontId="25" fillId="0" borderId="8" xfId="1" applyNumberFormat="1" applyFont="1" applyBorder="1" applyAlignment="1">
      <alignment horizontal="center" vertical="center"/>
    </xf>
    <xf numFmtId="1" fontId="25" fillId="0" borderId="8" xfId="1" applyNumberFormat="1" applyFont="1" applyBorder="1" applyAlignment="1">
      <alignment horizontal="center" vertical="center"/>
    </xf>
    <xf numFmtId="2" fontId="25" fillId="0" borderId="9" xfId="1" applyNumberFormat="1" applyFont="1" applyBorder="1" applyAlignment="1">
      <alignment horizontal="center" vertical="center"/>
    </xf>
    <xf numFmtId="2" fontId="25" fillId="0" borderId="18" xfId="1" applyNumberFormat="1" applyFont="1" applyBorder="1" applyAlignment="1">
      <alignment horizontal="center" vertical="center"/>
    </xf>
    <xf numFmtId="1" fontId="25" fillId="0" borderId="18" xfId="1" applyNumberFormat="1" applyFont="1" applyBorder="1" applyAlignment="1">
      <alignment horizontal="center" vertical="center"/>
    </xf>
    <xf numFmtId="2" fontId="25" fillId="0" borderId="19" xfId="1" applyNumberFormat="1" applyFont="1" applyBorder="1" applyAlignment="1">
      <alignment horizontal="center" vertical="center"/>
    </xf>
    <xf numFmtId="2" fontId="25" fillId="0" borderId="33" xfId="1" applyNumberFormat="1" applyFont="1" applyBorder="1" applyAlignment="1">
      <alignment horizontal="center" vertical="center"/>
    </xf>
    <xf numFmtId="1" fontId="25" fillId="0" borderId="33" xfId="1" applyNumberFormat="1" applyFont="1" applyBorder="1" applyAlignment="1">
      <alignment horizontal="center" vertical="center"/>
    </xf>
    <xf numFmtId="2" fontId="25" fillId="0" borderId="34" xfId="1" applyNumberFormat="1" applyFont="1" applyBorder="1" applyAlignment="1">
      <alignment horizontal="center" vertical="center"/>
    </xf>
    <xf numFmtId="4" fontId="24" fillId="3" borderId="63" xfId="1" applyNumberFormat="1" applyFont="1" applyFill="1" applyBorder="1" applyAlignment="1">
      <alignment horizontal="center" vertical="center"/>
    </xf>
    <xf numFmtId="3" fontId="24" fillId="3" borderId="63" xfId="1" applyNumberFormat="1" applyFont="1" applyFill="1" applyBorder="1" applyAlignment="1">
      <alignment horizontal="center" vertical="center"/>
    </xf>
    <xf numFmtId="4" fontId="24" fillId="3" borderId="13" xfId="1" applyNumberFormat="1" applyFont="1" applyFill="1" applyBorder="1" applyAlignment="1">
      <alignment horizontal="center" vertical="center"/>
    </xf>
    <xf numFmtId="168" fontId="17" fillId="0" borderId="0" xfId="1" applyNumberFormat="1" applyFont="1" applyBorder="1" applyAlignment="1">
      <alignment vertical="center" wrapText="1"/>
    </xf>
    <xf numFmtId="0" fontId="28" fillId="0" borderId="0" xfId="1" applyFont="1" applyBorder="1" applyProtection="1">
      <protection locked="0"/>
    </xf>
    <xf numFmtId="0" fontId="1" fillId="0" borderId="0" xfId="1" applyBorder="1"/>
    <xf numFmtId="169" fontId="18" fillId="0" borderId="0" xfId="1" applyNumberFormat="1" applyFont="1" applyBorder="1" applyAlignment="1" applyProtection="1">
      <protection locked="0"/>
    </xf>
    <xf numFmtId="0" fontId="29" fillId="0" borderId="0" xfId="1" applyFont="1" applyBorder="1"/>
    <xf numFmtId="0" fontId="30" fillId="0" borderId="0" xfId="1" applyFont="1" applyBorder="1" applyProtection="1">
      <protection locked="0"/>
    </xf>
    <xf numFmtId="0" fontId="31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168" fontId="17" fillId="0" borderId="58" xfId="1" applyNumberFormat="1" applyFont="1" applyBorder="1" applyAlignment="1">
      <alignment horizontal="center" vertical="center" wrapText="1"/>
    </xf>
    <xf numFmtId="169" fontId="18" fillId="0" borderId="58" xfId="1" applyNumberFormat="1" applyFont="1" applyBorder="1" applyAlignment="1" applyProtection="1">
      <alignment horizontal="center"/>
      <protection locked="0"/>
    </xf>
    <xf numFmtId="0" fontId="22" fillId="0" borderId="59" xfId="1" applyFont="1" applyBorder="1" applyAlignment="1" applyProtection="1">
      <alignment horizontal="center" vertical="center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6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5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31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27" xfId="1" applyFont="1" applyFill="1" applyBorder="1" applyAlignment="1" applyProtection="1">
      <alignment horizontal="center" vertical="center" wrapText="1"/>
      <protection locked="0"/>
    </xf>
    <xf numFmtId="0" fontId="3" fillId="3" borderId="55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3" xfId="1" applyFont="1" applyBorder="1" applyAlignment="1" applyProtection="1">
      <alignment horizontal="left" vertical="center" textRotation="90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4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2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3" xfId="1" applyFont="1" applyBorder="1" applyAlignment="1" applyProtection="1">
      <alignment horizontal="right" vertical="center" textRotation="90" wrapText="1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24" fillId="0" borderId="0" xfId="1" applyFont="1" applyAlignment="1">
      <alignment horizontal="center" vertical="center"/>
    </xf>
    <xf numFmtId="0" fontId="24" fillId="0" borderId="36" xfId="1" applyFont="1" applyBorder="1" applyAlignment="1">
      <alignment horizontal="center" vertical="center" wrapText="1"/>
    </xf>
    <xf numFmtId="0" fontId="24" fillId="0" borderId="60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23" xfId="1" applyFont="1" applyBorder="1" applyAlignment="1">
      <alignment horizontal="center" vertical="center" wrapText="1"/>
    </xf>
    <xf numFmtId="4" fontId="24" fillId="4" borderId="37" xfId="1" applyNumberFormat="1" applyFont="1" applyFill="1" applyBorder="1" applyAlignment="1">
      <alignment horizontal="center" vertical="center" wrapText="1"/>
    </xf>
    <xf numFmtId="4" fontId="24" fillId="4" borderId="8" xfId="1" applyNumberFormat="1" applyFont="1" applyFill="1" applyBorder="1" applyAlignment="1">
      <alignment horizontal="center" vertical="center" wrapText="1"/>
    </xf>
    <xf numFmtId="4" fontId="24" fillId="4" borderId="9" xfId="1" applyNumberFormat="1" applyFont="1" applyFill="1" applyBorder="1" applyAlignment="1">
      <alignment horizontal="center" vertical="center" wrapText="1"/>
    </xf>
    <xf numFmtId="0" fontId="24" fillId="0" borderId="27" xfId="1" applyFont="1" applyBorder="1" applyAlignment="1">
      <alignment horizontal="center" vertical="center" wrapText="1"/>
    </xf>
    <xf numFmtId="0" fontId="24" fillId="0" borderId="61" xfId="1" applyFont="1" applyBorder="1" applyAlignment="1">
      <alignment horizontal="center" vertical="center" wrapText="1"/>
    </xf>
    <xf numFmtId="0" fontId="24" fillId="0" borderId="55" xfId="1" applyFont="1" applyBorder="1" applyAlignment="1">
      <alignment horizontal="center" vertical="center" wrapText="1"/>
    </xf>
    <xf numFmtId="0" fontId="24" fillId="3" borderId="55" xfId="1" applyFont="1" applyFill="1" applyBorder="1" applyAlignment="1">
      <alignment horizontal="center" vertical="center" wrapText="1"/>
    </xf>
    <xf numFmtId="0" fontId="24" fillId="3" borderId="62" xfId="1" applyFont="1" applyFill="1" applyBorder="1" applyAlignment="1">
      <alignment horizontal="center" vertical="center" wrapText="1"/>
    </xf>
    <xf numFmtId="49" fontId="37" fillId="0" borderId="8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33" xfId="0" applyNumberFormat="1" applyFont="1" applyBorder="1" applyAlignment="1">
      <alignment vertical="center" wrapText="1"/>
    </xf>
    <xf numFmtId="0" fontId="37" fillId="0" borderId="58" xfId="1" applyFont="1" applyBorder="1" applyAlignment="1" applyProtection="1">
      <alignment vertical="center"/>
      <protection locked="0"/>
    </xf>
    <xf numFmtId="0" fontId="37" fillId="0" borderId="58" xfId="1" applyFont="1" applyBorder="1" applyProtection="1">
      <protection locked="0"/>
    </xf>
    <xf numFmtId="168" fontId="33" fillId="0" borderId="58" xfId="1" applyNumberFormat="1" applyFont="1" applyBorder="1" applyAlignment="1">
      <alignment horizontal="center" vertical="center" wrapText="1"/>
    </xf>
    <xf numFmtId="169" fontId="38" fillId="0" borderId="58" xfId="1" applyNumberFormat="1" applyFont="1" applyBorder="1" applyAlignment="1" applyProtection="1">
      <alignment horizontal="right"/>
      <protection locked="0"/>
    </xf>
    <xf numFmtId="0" fontId="39" fillId="0" borderId="0" xfId="1" applyFont="1" applyAlignment="1" applyProtection="1">
      <alignment vertical="center"/>
      <protection locked="0"/>
    </xf>
    <xf numFmtId="0" fontId="40" fillId="0" borderId="0" xfId="1" applyFont="1"/>
    <xf numFmtId="0" fontId="39" fillId="0" borderId="0" xfId="1" applyFont="1" applyAlignment="1" applyProtection="1">
      <alignment horizontal="center" vertical="center"/>
      <protection locked="0"/>
    </xf>
    <xf numFmtId="0" fontId="39" fillId="0" borderId="59" xfId="1" applyFont="1" applyBorder="1" applyAlignment="1" applyProtection="1">
      <alignment horizontal="center" vertical="center"/>
      <protection locked="0"/>
    </xf>
    <xf numFmtId="0" fontId="40" fillId="0" borderId="0" xfId="1" applyFont="1" applyBorder="1" applyProtection="1">
      <protection locked="0"/>
    </xf>
    <xf numFmtId="0" fontId="40" fillId="0" borderId="0" xfId="1" applyFont="1" applyProtection="1">
      <protection locked="0"/>
    </xf>
    <xf numFmtId="0" fontId="25" fillId="0" borderId="0" xfId="1" applyFont="1" applyBorder="1"/>
  </cellXfs>
  <cellStyles count="13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3%20&#1041;&#1045;&#1056;&#1045;&#1047;&#1045;&#1053;&#1068;/&#1041;&#1045;&#1056;&#1045;&#1047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роси"/>
      <sheetName val="T.t.ros(ГРС)"/>
      <sheetName val="T.t.ros"/>
      <sheetName val="Добові"/>
      <sheetName val="Додаток"/>
      <sheetName val="відбір_витрати"/>
      <sheetName val="розрахунок №4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1"/>
      <sheetName val="додаток 1 до маршруту 1"/>
      <sheetName val="2"/>
      <sheetName val="додаток 1 до маршруту 2"/>
      <sheetName val="3"/>
      <sheetName val="додаток 1 до маршруту 3"/>
      <sheetName val="4"/>
      <sheetName val="додаток 1 до маршруту 4"/>
      <sheetName val="5"/>
      <sheetName val="додаток 1 до маршруту 5"/>
      <sheetName val="ПАЛ.ГАЗ"/>
      <sheetName val="Добові (звед.)"/>
      <sheetName val=" розрахунок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>
        <row r="1">
          <cell r="F1">
            <v>42828</v>
          </cell>
          <cell r="L1">
            <v>42795</v>
          </cell>
          <cell r="N1">
            <v>42766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H7">
            <v>110.86099999999999</v>
          </cell>
        </row>
        <row r="8">
          <cell r="H8">
            <v>102.895</v>
          </cell>
        </row>
        <row r="9">
          <cell r="H9">
            <v>104.238</v>
          </cell>
        </row>
        <row r="10">
          <cell r="H10">
            <v>105.179</v>
          </cell>
        </row>
        <row r="11">
          <cell r="H11">
            <v>101.38300000000001</v>
          </cell>
        </row>
        <row r="12">
          <cell r="H12">
            <v>97.62700000000001</v>
          </cell>
        </row>
        <row r="13">
          <cell r="H13">
            <v>89.962000000000003</v>
          </cell>
        </row>
        <row r="14">
          <cell r="H14">
            <v>92.986999999999995</v>
          </cell>
        </row>
        <row r="15">
          <cell r="H15">
            <v>98.677999999999997</v>
          </cell>
        </row>
        <row r="16">
          <cell r="H16">
            <v>95.710999999999999</v>
          </cell>
        </row>
        <row r="17">
          <cell r="H17">
            <v>103.49399999999999</v>
          </cell>
        </row>
        <row r="18">
          <cell r="H18">
            <v>103.78099999999999</v>
          </cell>
        </row>
        <row r="19">
          <cell r="H19">
            <v>98.923000000000002</v>
          </cell>
        </row>
        <row r="20">
          <cell r="H20">
            <v>102.83499999999999</v>
          </cell>
        </row>
        <row r="21">
          <cell r="H21">
            <v>97.762999999999991</v>
          </cell>
        </row>
        <row r="22">
          <cell r="H22">
            <v>103.68799999999999</v>
          </cell>
        </row>
        <row r="23">
          <cell r="H23">
            <v>98.116000000000014</v>
          </cell>
        </row>
        <row r="24">
          <cell r="H24">
            <v>110.617</v>
          </cell>
        </row>
        <row r="25">
          <cell r="H25">
            <v>110.01899999999999</v>
          </cell>
        </row>
        <row r="26">
          <cell r="H26">
            <v>106.047</v>
          </cell>
        </row>
        <row r="27">
          <cell r="H27">
            <v>97.322999999999979</v>
          </cell>
        </row>
        <row r="28">
          <cell r="H28">
            <v>81.629000000000005</v>
          </cell>
        </row>
        <row r="29">
          <cell r="H29">
            <v>89.256000000000014</v>
          </cell>
        </row>
        <row r="30">
          <cell r="H30">
            <v>91.949999999999989</v>
          </cell>
        </row>
        <row r="31">
          <cell r="H31">
            <v>90.542000000000016</v>
          </cell>
        </row>
        <row r="32">
          <cell r="H32">
            <v>104.96800000000002</v>
          </cell>
        </row>
        <row r="33">
          <cell r="H33">
            <v>91.94</v>
          </cell>
        </row>
        <row r="34">
          <cell r="H34">
            <v>77.451999999999998</v>
          </cell>
        </row>
        <row r="35">
          <cell r="H35">
            <v>68.924999999999997</v>
          </cell>
        </row>
        <row r="36">
          <cell r="H36">
            <v>75.838000000000008</v>
          </cell>
        </row>
        <row r="37">
          <cell r="H37">
            <v>86.466999999999985</v>
          </cell>
        </row>
        <row r="38">
          <cell r="H38">
            <v>2991.0939999999991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view="pageBreakPreview" topLeftCell="A10" zoomScale="80" zoomScaleNormal="70" zoomScaleSheetLayoutView="80" workbookViewId="0">
      <selection activeCell="G39" sqref="G39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customWidth="1"/>
    <col min="31" max="31" width="9.5703125" style="4" customWidth="1"/>
    <col min="32" max="32" width="7.5703125" style="4" customWidth="1"/>
    <col min="33" max="33" width="10.28515625" style="4" customWidth="1"/>
    <col min="34" max="16384" width="9.140625" style="4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235" t="s">
        <v>1</v>
      </c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6"/>
      <c r="AA1" s="236"/>
      <c r="AB1" s="237"/>
    </row>
    <row r="2" spans="1:33" ht="16.5" customHeight="1" x14ac:dyDescent="0.25">
      <c r="A2" s="238" t="s">
        <v>2</v>
      </c>
      <c r="B2" s="239"/>
      <c r="C2" s="239"/>
      <c r="D2" s="239"/>
      <c r="E2" s="240" t="s">
        <v>3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5"/>
    </row>
    <row r="3" spans="1:33" ht="16.5" customHeight="1" x14ac:dyDescent="0.25">
      <c r="A3" s="6" t="s">
        <v>4</v>
      </c>
      <c r="B3" s="7"/>
      <c r="C3" s="7"/>
      <c r="D3" s="7"/>
      <c r="E3" s="7"/>
      <c r="F3" s="8"/>
      <c r="G3" s="240" t="s">
        <v>5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9"/>
      <c r="AA3" s="9"/>
      <c r="AB3" s="5"/>
    </row>
    <row r="4" spans="1:33" ht="15" customHeight="1" x14ac:dyDescent="0.25">
      <c r="A4" s="10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5"/>
    </row>
    <row r="5" spans="1:33" ht="15.75" x14ac:dyDescent="0.25">
      <c r="A5" s="10" t="s">
        <v>7</v>
      </c>
      <c r="B5" s="7"/>
      <c r="C5" s="7"/>
      <c r="D5" s="7"/>
      <c r="E5" s="7"/>
      <c r="F5" s="7"/>
      <c r="G5" s="7"/>
      <c r="H5" s="11"/>
      <c r="I5" s="11"/>
      <c r="J5" s="11"/>
      <c r="K5" s="241" t="s">
        <v>8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2" t="s">
        <v>9</v>
      </c>
      <c r="W5" s="242"/>
      <c r="X5" s="243">
        <f>[1]Додаток!L1</f>
        <v>42795</v>
      </c>
      <c r="Y5" s="243"/>
      <c r="Z5" s="12" t="s">
        <v>10</v>
      </c>
      <c r="AA5" s="244">
        <f>[1]Додаток!N1</f>
        <v>42766</v>
      </c>
      <c r="AB5" s="245"/>
    </row>
    <row r="6" spans="1:33" ht="5.25" customHeight="1" thickBo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"/>
    </row>
    <row r="7" spans="1:33" ht="29.25" customHeight="1" thickBot="1" x14ac:dyDescent="0.3">
      <c r="A7" s="215" t="s">
        <v>11</v>
      </c>
      <c r="B7" s="223" t="s">
        <v>12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5"/>
      <c r="N7" s="223" t="s">
        <v>13</v>
      </c>
      <c r="O7" s="224"/>
      <c r="P7" s="224"/>
      <c r="Q7" s="224"/>
      <c r="R7" s="224"/>
      <c r="S7" s="224"/>
      <c r="T7" s="224"/>
      <c r="U7" s="224"/>
      <c r="V7" s="224"/>
      <c r="W7" s="224"/>
      <c r="X7" s="229" t="s">
        <v>14</v>
      </c>
      <c r="Y7" s="232" t="s">
        <v>15</v>
      </c>
      <c r="Z7" s="209" t="s">
        <v>16</v>
      </c>
      <c r="AA7" s="209" t="s">
        <v>17</v>
      </c>
      <c r="AB7" s="212" t="s">
        <v>18</v>
      </c>
    </row>
    <row r="8" spans="1:33" ht="16.5" customHeight="1" thickBot="1" x14ac:dyDescent="0.3">
      <c r="A8" s="216"/>
      <c r="B8" s="226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8"/>
      <c r="N8" s="215" t="s">
        <v>19</v>
      </c>
      <c r="O8" s="218" t="s">
        <v>20</v>
      </c>
      <c r="P8" s="219"/>
      <c r="Q8" s="219"/>
      <c r="R8" s="219"/>
      <c r="S8" s="219"/>
      <c r="T8" s="219"/>
      <c r="U8" s="219"/>
      <c r="V8" s="219"/>
      <c r="W8" s="220"/>
      <c r="X8" s="230"/>
      <c r="Y8" s="233"/>
      <c r="Z8" s="210"/>
      <c r="AA8" s="210"/>
      <c r="AB8" s="213"/>
    </row>
    <row r="9" spans="1:33" ht="32.25" customHeight="1" thickBot="1" x14ac:dyDescent="0.3">
      <c r="A9" s="216"/>
      <c r="B9" s="221" t="s">
        <v>21</v>
      </c>
      <c r="C9" s="194" t="s">
        <v>22</v>
      </c>
      <c r="D9" s="194" t="s">
        <v>23</v>
      </c>
      <c r="E9" s="194" t="s">
        <v>24</v>
      </c>
      <c r="F9" s="194" t="s">
        <v>25</v>
      </c>
      <c r="G9" s="194" t="s">
        <v>26</v>
      </c>
      <c r="H9" s="194" t="s">
        <v>27</v>
      </c>
      <c r="I9" s="194" t="s">
        <v>28</v>
      </c>
      <c r="J9" s="194" t="s">
        <v>29</v>
      </c>
      <c r="K9" s="194" t="s">
        <v>30</v>
      </c>
      <c r="L9" s="194" t="s">
        <v>31</v>
      </c>
      <c r="M9" s="196" t="s">
        <v>32</v>
      </c>
      <c r="N9" s="216"/>
      <c r="O9" s="198" t="s">
        <v>33</v>
      </c>
      <c r="P9" s="199"/>
      <c r="Q9" s="200"/>
      <c r="R9" s="201" t="s">
        <v>34</v>
      </c>
      <c r="S9" s="202"/>
      <c r="T9" s="203"/>
      <c r="U9" s="198" t="s">
        <v>35</v>
      </c>
      <c r="V9" s="199"/>
      <c r="W9" s="200"/>
      <c r="X9" s="230"/>
      <c r="Y9" s="233"/>
      <c r="Z9" s="210"/>
      <c r="AA9" s="210"/>
      <c r="AB9" s="213"/>
    </row>
    <row r="10" spans="1:33" ht="92.25" customHeight="1" thickBot="1" x14ac:dyDescent="0.3">
      <c r="A10" s="217"/>
      <c r="B10" s="22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7"/>
      <c r="N10" s="217"/>
      <c r="O10" s="13" t="s">
        <v>36</v>
      </c>
      <c r="P10" s="14" t="s">
        <v>37</v>
      </c>
      <c r="Q10" s="15" t="s">
        <v>38</v>
      </c>
      <c r="R10" s="16" t="s">
        <v>36</v>
      </c>
      <c r="S10" s="17" t="s">
        <v>37</v>
      </c>
      <c r="T10" s="18" t="s">
        <v>38</v>
      </c>
      <c r="U10" s="19" t="s">
        <v>36</v>
      </c>
      <c r="V10" s="20" t="s">
        <v>37</v>
      </c>
      <c r="W10" s="21" t="s">
        <v>38</v>
      </c>
      <c r="X10" s="231"/>
      <c r="Y10" s="234"/>
      <c r="Z10" s="211"/>
      <c r="AA10" s="211"/>
      <c r="AB10" s="214"/>
      <c r="AE10" s="4" t="s">
        <v>39</v>
      </c>
    </row>
    <row r="11" spans="1:33" s="40" customFormat="1" x14ac:dyDescent="0.2">
      <c r="A11" s="22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>
        <v>8193</v>
      </c>
      <c r="P11" s="27">
        <v>34.305599999999998</v>
      </c>
      <c r="Q11" s="28">
        <v>9.5299999999999994</v>
      </c>
      <c r="R11" s="29">
        <v>9077</v>
      </c>
      <c r="S11" s="30">
        <v>38.004300000000001</v>
      </c>
      <c r="T11" s="28">
        <v>10.56</v>
      </c>
      <c r="U11" s="31"/>
      <c r="V11" s="32"/>
      <c r="W11" s="28"/>
      <c r="X11" s="33"/>
      <c r="Y11" s="34"/>
      <c r="Z11" s="35"/>
      <c r="AA11" s="35"/>
      <c r="AB11" s="36"/>
      <c r="AC11" s="37">
        <f t="shared" ref="AC11:AC41" si="0">SUM(B11:M11)+$K$42+$N$42</f>
        <v>0</v>
      </c>
      <c r="AD11" s="38"/>
      <c r="AE11" s="39"/>
      <c r="AF11" s="39"/>
      <c r="AG11" s="39"/>
    </row>
    <row r="12" spans="1:33" s="40" customFormat="1" x14ac:dyDescent="0.2">
      <c r="A12" s="41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>
        <v>8193</v>
      </c>
      <c r="P12" s="46">
        <v>34.305599999999998</v>
      </c>
      <c r="Q12" s="47">
        <v>9.5299999999999994</v>
      </c>
      <c r="R12" s="48">
        <v>9077</v>
      </c>
      <c r="S12" s="49">
        <v>38.004300000000001</v>
      </c>
      <c r="T12" s="47">
        <v>10.56</v>
      </c>
      <c r="U12" s="50"/>
      <c r="V12" s="51"/>
      <c r="W12" s="47"/>
      <c r="X12" s="33"/>
      <c r="Y12" s="34"/>
      <c r="Z12" s="52"/>
      <c r="AA12" s="52"/>
      <c r="AB12" s="53"/>
      <c r="AC12" s="37">
        <f t="shared" si="0"/>
        <v>0</v>
      </c>
      <c r="AD12" s="38"/>
      <c r="AE12" s="39"/>
      <c r="AF12" s="39"/>
      <c r="AG12" s="39"/>
    </row>
    <row r="13" spans="1:33" s="57" customFormat="1" x14ac:dyDescent="0.25">
      <c r="A13" s="41">
        <v>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44"/>
      <c r="O13" s="45">
        <v>8193</v>
      </c>
      <c r="P13" s="46">
        <v>34.305599999999998</v>
      </c>
      <c r="Q13" s="47">
        <v>9.5299999999999994</v>
      </c>
      <c r="R13" s="48">
        <v>9077</v>
      </c>
      <c r="S13" s="49">
        <v>38.004300000000001</v>
      </c>
      <c r="T13" s="47">
        <v>10.56</v>
      </c>
      <c r="U13" s="50"/>
      <c r="V13" s="51"/>
      <c r="W13" s="47"/>
      <c r="X13" s="33"/>
      <c r="Y13" s="34"/>
      <c r="Z13" s="52"/>
      <c r="AA13" s="52"/>
      <c r="AB13" s="53"/>
      <c r="AC13" s="54">
        <f t="shared" si="0"/>
        <v>0</v>
      </c>
      <c r="AD13" s="55" t="str">
        <f>IF(AC13=100,"ОК"," ")</f>
        <v xml:space="preserve"> </v>
      </c>
      <c r="AE13" s="56"/>
      <c r="AF13" s="56"/>
      <c r="AG13" s="56"/>
    </row>
    <row r="14" spans="1:33" s="40" customFormat="1" x14ac:dyDescent="0.2">
      <c r="A14" s="41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>
        <v>8193</v>
      </c>
      <c r="P14" s="46">
        <v>34.305599999999998</v>
      </c>
      <c r="Q14" s="47">
        <v>9.5299999999999994</v>
      </c>
      <c r="R14" s="48">
        <v>9077</v>
      </c>
      <c r="S14" s="49">
        <v>38.004300000000001</v>
      </c>
      <c r="T14" s="47">
        <v>10.56</v>
      </c>
      <c r="U14" s="50"/>
      <c r="V14" s="51"/>
      <c r="W14" s="47"/>
      <c r="X14" s="33"/>
      <c r="Y14" s="34"/>
      <c r="Z14" s="52"/>
      <c r="AA14" s="52"/>
      <c r="AB14" s="53"/>
      <c r="AC14" s="37">
        <f t="shared" si="0"/>
        <v>0</v>
      </c>
      <c r="AD14" s="38" t="str">
        <f t="shared" ref="AD14:AD41" si="1">IF(AC14=100,"ОК"," ")</f>
        <v xml:space="preserve"> </v>
      </c>
      <c r="AE14" s="39"/>
      <c r="AF14" s="39"/>
      <c r="AG14" s="39"/>
    </row>
    <row r="15" spans="1:33" s="40" customFormat="1" x14ac:dyDescent="0.2">
      <c r="A15" s="58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>
        <v>8193</v>
      </c>
      <c r="P15" s="46">
        <v>34.305599999999998</v>
      </c>
      <c r="Q15" s="47">
        <v>9.5299999999999994</v>
      </c>
      <c r="R15" s="48">
        <v>9077</v>
      </c>
      <c r="S15" s="49">
        <v>38.004300000000001</v>
      </c>
      <c r="T15" s="47">
        <v>10.56</v>
      </c>
      <c r="U15" s="50"/>
      <c r="V15" s="51"/>
      <c r="W15" s="47"/>
      <c r="X15" s="33"/>
      <c r="Y15" s="34"/>
      <c r="Z15" s="35"/>
      <c r="AA15" s="35"/>
      <c r="AB15" s="36"/>
      <c r="AC15" s="37">
        <f t="shared" si="0"/>
        <v>0</v>
      </c>
      <c r="AD15" s="38" t="str">
        <f t="shared" si="1"/>
        <v xml:space="preserve"> </v>
      </c>
      <c r="AE15" s="39"/>
      <c r="AF15" s="39"/>
      <c r="AG15" s="39"/>
    </row>
    <row r="16" spans="1:33" s="40" customFormat="1" x14ac:dyDescent="0.2">
      <c r="A16" s="41">
        <v>6</v>
      </c>
      <c r="B16" s="59">
        <v>89.605999999999995</v>
      </c>
      <c r="C16" s="59">
        <v>4.9783999999999997</v>
      </c>
      <c r="D16" s="59">
        <v>1.0725</v>
      </c>
      <c r="E16" s="59">
        <v>0.1091</v>
      </c>
      <c r="F16" s="59">
        <v>0.16389999999999999</v>
      </c>
      <c r="G16" s="59">
        <v>3.5999999999999999E-3</v>
      </c>
      <c r="H16" s="59">
        <v>4.07E-2</v>
      </c>
      <c r="I16" s="59">
        <v>3.39E-2</v>
      </c>
      <c r="J16" s="59">
        <v>3.5900000000000001E-2</v>
      </c>
      <c r="K16" s="59">
        <v>8.6999999999999994E-3</v>
      </c>
      <c r="L16" s="59">
        <v>1.6656</v>
      </c>
      <c r="M16" s="60">
        <v>2.2816000000000001</v>
      </c>
      <c r="N16" s="61">
        <v>0.75270000000000004</v>
      </c>
      <c r="O16" s="62">
        <v>8194</v>
      </c>
      <c r="P16" s="63">
        <v>34.309899999999999</v>
      </c>
      <c r="Q16" s="64">
        <v>9.5299999999999994</v>
      </c>
      <c r="R16" s="65">
        <v>9077</v>
      </c>
      <c r="S16" s="66">
        <v>38.0045</v>
      </c>
      <c r="T16" s="64">
        <v>10.56</v>
      </c>
      <c r="U16" s="67">
        <v>11482</v>
      </c>
      <c r="V16" s="68">
        <v>48.075200000000002</v>
      </c>
      <c r="W16" s="64">
        <v>13.35</v>
      </c>
      <c r="X16" s="33">
        <v>-17.399999999999999</v>
      </c>
      <c r="Y16" s="34">
        <v>-13.8</v>
      </c>
      <c r="Z16" s="52"/>
      <c r="AA16" s="52"/>
      <c r="AB16" s="53"/>
      <c r="AC16" s="37">
        <f t="shared" si="0"/>
        <v>99.999899999999997</v>
      </c>
      <c r="AD16" s="38" t="str">
        <f t="shared" si="1"/>
        <v xml:space="preserve"> </v>
      </c>
      <c r="AE16" s="39"/>
      <c r="AF16" s="39"/>
      <c r="AG16" s="39"/>
    </row>
    <row r="17" spans="1:33" s="40" customFormat="1" x14ac:dyDescent="0.2">
      <c r="A17" s="58">
        <v>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4"/>
      <c r="O17" s="45">
        <v>8194</v>
      </c>
      <c r="P17" s="46">
        <v>34.309899999999999</v>
      </c>
      <c r="Q17" s="47">
        <v>9.5299999999999994</v>
      </c>
      <c r="R17" s="48">
        <v>9077</v>
      </c>
      <c r="S17" s="49">
        <v>38.0045</v>
      </c>
      <c r="T17" s="47">
        <v>10.56</v>
      </c>
      <c r="U17" s="50"/>
      <c r="V17" s="51"/>
      <c r="W17" s="47"/>
      <c r="X17" s="33"/>
      <c r="Y17" s="34"/>
      <c r="Z17" s="35"/>
      <c r="AA17" s="35"/>
      <c r="AB17" s="36"/>
      <c r="AC17" s="37">
        <f t="shared" si="0"/>
        <v>0</v>
      </c>
      <c r="AD17" s="38" t="str">
        <f t="shared" si="1"/>
        <v xml:space="preserve"> </v>
      </c>
      <c r="AE17" s="39"/>
      <c r="AF17" s="39"/>
      <c r="AG17" s="39"/>
    </row>
    <row r="18" spans="1:33" s="40" customFormat="1" x14ac:dyDescent="0.2">
      <c r="A18" s="41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>
        <v>8194</v>
      </c>
      <c r="P18" s="46">
        <v>34.309899999999999</v>
      </c>
      <c r="Q18" s="47">
        <v>9.5299999999999994</v>
      </c>
      <c r="R18" s="48">
        <v>9077</v>
      </c>
      <c r="S18" s="49">
        <v>38.0045</v>
      </c>
      <c r="T18" s="47">
        <v>10.56</v>
      </c>
      <c r="U18" s="50"/>
      <c r="V18" s="51"/>
      <c r="W18" s="47"/>
      <c r="X18" s="33"/>
      <c r="Y18" s="34"/>
      <c r="Z18" s="52"/>
      <c r="AA18" s="52"/>
      <c r="AB18" s="53"/>
      <c r="AC18" s="37">
        <f t="shared" si="0"/>
        <v>0</v>
      </c>
      <c r="AD18" s="38" t="str">
        <f t="shared" si="1"/>
        <v xml:space="preserve"> </v>
      </c>
      <c r="AE18" s="39"/>
      <c r="AF18" s="39"/>
      <c r="AG18" s="39"/>
    </row>
    <row r="19" spans="1:33" s="57" customFormat="1" x14ac:dyDescent="0.25">
      <c r="A19" s="41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4"/>
      <c r="O19" s="45">
        <v>8194</v>
      </c>
      <c r="P19" s="46">
        <v>34.309899999999999</v>
      </c>
      <c r="Q19" s="47">
        <v>9.5299999999999994</v>
      </c>
      <c r="R19" s="48">
        <v>9077</v>
      </c>
      <c r="S19" s="49">
        <v>38.0045</v>
      </c>
      <c r="T19" s="47">
        <v>10.56</v>
      </c>
      <c r="U19" s="50"/>
      <c r="V19" s="51"/>
      <c r="W19" s="47"/>
      <c r="X19" s="33"/>
      <c r="Y19" s="34"/>
      <c r="Z19" s="69"/>
      <c r="AA19" s="69"/>
      <c r="AB19" s="53"/>
      <c r="AC19" s="54">
        <f t="shared" si="0"/>
        <v>0</v>
      </c>
      <c r="AD19" s="55" t="str">
        <f t="shared" si="1"/>
        <v xml:space="preserve"> </v>
      </c>
      <c r="AE19" s="56"/>
      <c r="AF19" s="56"/>
      <c r="AG19" s="56"/>
    </row>
    <row r="20" spans="1:33" s="57" customFormat="1" x14ac:dyDescent="0.25">
      <c r="A20" s="41">
        <v>10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>
        <v>8194</v>
      </c>
      <c r="P20" s="46">
        <v>34.309899999999999</v>
      </c>
      <c r="Q20" s="47">
        <v>9.5299999999999994</v>
      </c>
      <c r="R20" s="48">
        <v>9077</v>
      </c>
      <c r="S20" s="49">
        <v>38.0045</v>
      </c>
      <c r="T20" s="47">
        <v>10.56</v>
      </c>
      <c r="U20" s="50"/>
      <c r="V20" s="51"/>
      <c r="W20" s="47"/>
      <c r="X20" s="33"/>
      <c r="Y20" s="34"/>
      <c r="Z20" s="52"/>
      <c r="AA20" s="52"/>
      <c r="AB20" s="53"/>
      <c r="AC20" s="54">
        <f t="shared" si="0"/>
        <v>0</v>
      </c>
      <c r="AD20" s="55" t="str">
        <f t="shared" si="1"/>
        <v xml:space="preserve"> </v>
      </c>
      <c r="AE20" s="56"/>
      <c r="AF20" s="56"/>
      <c r="AG20" s="56"/>
    </row>
    <row r="21" spans="1:33" s="57" customFormat="1" x14ac:dyDescent="0.25">
      <c r="A21" s="41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>
        <v>8194</v>
      </c>
      <c r="P21" s="46">
        <v>34.309899999999999</v>
      </c>
      <c r="Q21" s="47">
        <v>9.5299999999999994</v>
      </c>
      <c r="R21" s="48">
        <v>9077</v>
      </c>
      <c r="S21" s="49">
        <v>38.0045</v>
      </c>
      <c r="T21" s="47">
        <v>10.56</v>
      </c>
      <c r="U21" s="50"/>
      <c r="V21" s="51"/>
      <c r="W21" s="47"/>
      <c r="X21" s="33"/>
      <c r="Y21" s="34"/>
      <c r="Z21" s="52"/>
      <c r="AA21" s="52"/>
      <c r="AB21" s="53"/>
      <c r="AC21" s="54">
        <f t="shared" si="0"/>
        <v>0</v>
      </c>
      <c r="AD21" s="55" t="str">
        <f t="shared" si="1"/>
        <v xml:space="preserve"> </v>
      </c>
      <c r="AE21" s="56"/>
      <c r="AF21" s="56"/>
      <c r="AG21" s="56"/>
    </row>
    <row r="22" spans="1:33" s="57" customFormat="1" x14ac:dyDescent="0.25">
      <c r="A22" s="58">
        <v>12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>
        <v>8194</v>
      </c>
      <c r="P22" s="46">
        <v>34.309899999999999</v>
      </c>
      <c r="Q22" s="47">
        <v>9.5299999999999994</v>
      </c>
      <c r="R22" s="48">
        <v>9077</v>
      </c>
      <c r="S22" s="49">
        <v>38.0045</v>
      </c>
      <c r="T22" s="47">
        <v>10.56</v>
      </c>
      <c r="U22" s="50"/>
      <c r="V22" s="51"/>
      <c r="W22" s="47"/>
      <c r="X22" s="33"/>
      <c r="Y22" s="34"/>
      <c r="Z22" s="35"/>
      <c r="AA22" s="35"/>
      <c r="AB22" s="36"/>
      <c r="AC22" s="54">
        <f t="shared" si="0"/>
        <v>0</v>
      </c>
      <c r="AD22" s="55" t="str">
        <f t="shared" si="1"/>
        <v xml:space="preserve"> </v>
      </c>
      <c r="AE22" s="56"/>
      <c r="AF22" s="56"/>
      <c r="AG22" s="56"/>
    </row>
    <row r="23" spans="1:33" s="57" customFormat="1" x14ac:dyDescent="0.25">
      <c r="A23" s="41">
        <v>13</v>
      </c>
      <c r="B23" s="59">
        <v>89.558700000000002</v>
      </c>
      <c r="C23" s="59">
        <v>5.0744999999999996</v>
      </c>
      <c r="D23" s="59">
        <v>1.0919000000000001</v>
      </c>
      <c r="E23" s="59">
        <v>0.1129</v>
      </c>
      <c r="F23" s="59">
        <v>0.1701</v>
      </c>
      <c r="G23" s="59">
        <v>6.7999999999999996E-3</v>
      </c>
      <c r="H23" s="59">
        <v>4.2200000000000001E-2</v>
      </c>
      <c r="I23" s="59">
        <v>3.5099999999999999E-2</v>
      </c>
      <c r="J23" s="59">
        <v>3.4000000000000002E-2</v>
      </c>
      <c r="K23" s="59">
        <v>7.7000000000000002E-3</v>
      </c>
      <c r="L23" s="59">
        <v>1.6997</v>
      </c>
      <c r="M23" s="60">
        <v>2.1661999999999999</v>
      </c>
      <c r="N23" s="61">
        <v>0.75260000000000005</v>
      </c>
      <c r="O23" s="62">
        <v>8212</v>
      </c>
      <c r="P23" s="63">
        <v>34.383899999999997</v>
      </c>
      <c r="Q23" s="64">
        <v>9.5500000000000007</v>
      </c>
      <c r="R23" s="65">
        <v>9096</v>
      </c>
      <c r="S23" s="66">
        <v>38.084800000000001</v>
      </c>
      <c r="T23" s="64">
        <v>10.58</v>
      </c>
      <c r="U23" s="67">
        <v>11507</v>
      </c>
      <c r="V23" s="68">
        <v>48.181100000000001</v>
      </c>
      <c r="W23" s="64">
        <v>13.38</v>
      </c>
      <c r="X23" s="33">
        <v>-15.5</v>
      </c>
      <c r="Y23" s="34">
        <v>-13.3</v>
      </c>
      <c r="Z23" s="52"/>
      <c r="AA23" s="52"/>
      <c r="AB23" s="53"/>
      <c r="AC23" s="54">
        <f t="shared" si="0"/>
        <v>99.999799999999993</v>
      </c>
      <c r="AD23" s="55" t="str">
        <f t="shared" si="1"/>
        <v xml:space="preserve"> </v>
      </c>
      <c r="AE23" s="56"/>
      <c r="AF23" s="56"/>
      <c r="AG23" s="56"/>
    </row>
    <row r="24" spans="1:33" s="57" customFormat="1" x14ac:dyDescent="0.25">
      <c r="A24" s="58">
        <v>14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  <c r="N24" s="44"/>
      <c r="O24" s="45">
        <v>8212</v>
      </c>
      <c r="P24" s="46">
        <v>34.383899999999997</v>
      </c>
      <c r="Q24" s="47">
        <v>9.5500000000000007</v>
      </c>
      <c r="R24" s="48">
        <v>9096</v>
      </c>
      <c r="S24" s="49">
        <v>38.084800000000001</v>
      </c>
      <c r="T24" s="47">
        <v>10.58</v>
      </c>
      <c r="U24" s="50"/>
      <c r="V24" s="51"/>
      <c r="W24" s="47"/>
      <c r="X24" s="33"/>
      <c r="Y24" s="34"/>
      <c r="Z24" s="35"/>
      <c r="AA24" s="35"/>
      <c r="AB24" s="36"/>
      <c r="AC24" s="54">
        <f t="shared" si="0"/>
        <v>0</v>
      </c>
      <c r="AD24" s="55" t="str">
        <f t="shared" si="1"/>
        <v xml:space="preserve"> </v>
      </c>
      <c r="AE24" s="56"/>
      <c r="AF24" s="56"/>
      <c r="AG24" s="56"/>
    </row>
    <row r="25" spans="1:33" s="57" customFormat="1" x14ac:dyDescent="0.25">
      <c r="A25" s="41">
        <v>15</v>
      </c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44"/>
      <c r="O25" s="45">
        <v>8212</v>
      </c>
      <c r="P25" s="46">
        <v>34.383899999999997</v>
      </c>
      <c r="Q25" s="47">
        <v>9.5500000000000007</v>
      </c>
      <c r="R25" s="48">
        <v>9096</v>
      </c>
      <c r="S25" s="49">
        <v>38.084800000000001</v>
      </c>
      <c r="T25" s="47">
        <v>10.58</v>
      </c>
      <c r="U25" s="50"/>
      <c r="V25" s="51"/>
      <c r="W25" s="47"/>
      <c r="X25" s="33"/>
      <c r="Y25" s="34"/>
      <c r="Z25" s="52"/>
      <c r="AA25" s="52"/>
      <c r="AB25" s="53"/>
      <c r="AC25" s="54">
        <f t="shared" si="0"/>
        <v>0</v>
      </c>
      <c r="AD25" s="55" t="str">
        <f t="shared" si="1"/>
        <v xml:space="preserve"> </v>
      </c>
      <c r="AE25" s="56"/>
      <c r="AF25" s="56"/>
      <c r="AG25" s="56"/>
    </row>
    <row r="26" spans="1:33" s="57" customFormat="1" x14ac:dyDescent="0.25">
      <c r="A26" s="41">
        <v>16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44"/>
      <c r="O26" s="45">
        <v>8212</v>
      </c>
      <c r="P26" s="46">
        <v>34.383899999999997</v>
      </c>
      <c r="Q26" s="47">
        <v>9.5500000000000007</v>
      </c>
      <c r="R26" s="48">
        <v>9096</v>
      </c>
      <c r="S26" s="49">
        <v>38.084800000000001</v>
      </c>
      <c r="T26" s="47">
        <v>10.58</v>
      </c>
      <c r="U26" s="50"/>
      <c r="V26" s="51"/>
      <c r="W26" s="47"/>
      <c r="X26" s="33"/>
      <c r="Y26" s="34"/>
      <c r="Z26" s="52"/>
      <c r="AA26" s="52"/>
      <c r="AB26" s="53"/>
      <c r="AC26" s="54">
        <f t="shared" si="0"/>
        <v>0</v>
      </c>
      <c r="AD26" s="55" t="str">
        <f t="shared" si="1"/>
        <v xml:space="preserve"> </v>
      </c>
      <c r="AE26" s="56"/>
      <c r="AF26" s="56"/>
      <c r="AG26" s="56"/>
    </row>
    <row r="27" spans="1:33" s="57" customFormat="1" x14ac:dyDescent="0.25">
      <c r="A27" s="41">
        <v>17</v>
      </c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44"/>
      <c r="O27" s="45">
        <v>8212</v>
      </c>
      <c r="P27" s="46">
        <v>34.383899999999997</v>
      </c>
      <c r="Q27" s="47">
        <v>9.5500000000000007</v>
      </c>
      <c r="R27" s="48">
        <v>9096</v>
      </c>
      <c r="S27" s="49">
        <v>38.084800000000001</v>
      </c>
      <c r="T27" s="47">
        <v>10.58</v>
      </c>
      <c r="U27" s="50"/>
      <c r="V27" s="51"/>
      <c r="W27" s="47"/>
      <c r="X27" s="33"/>
      <c r="Y27" s="34"/>
      <c r="Z27" s="52"/>
      <c r="AA27" s="52"/>
      <c r="AB27" s="53"/>
      <c r="AC27" s="54">
        <f t="shared" si="0"/>
        <v>0</v>
      </c>
      <c r="AD27" s="55" t="str">
        <f t="shared" si="1"/>
        <v xml:space="preserve"> </v>
      </c>
      <c r="AE27" s="56"/>
      <c r="AF27" s="56"/>
      <c r="AG27" s="56"/>
    </row>
    <row r="28" spans="1:33" s="57" customFormat="1" x14ac:dyDescent="0.25">
      <c r="A28" s="41">
        <v>18</v>
      </c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N28" s="44"/>
      <c r="O28" s="45">
        <v>8212</v>
      </c>
      <c r="P28" s="46">
        <v>34.383899999999997</v>
      </c>
      <c r="Q28" s="47">
        <v>9.5500000000000007</v>
      </c>
      <c r="R28" s="48">
        <v>9096</v>
      </c>
      <c r="S28" s="49">
        <v>38.084800000000001</v>
      </c>
      <c r="T28" s="47">
        <v>10.58</v>
      </c>
      <c r="U28" s="50"/>
      <c r="V28" s="51"/>
      <c r="W28" s="47"/>
      <c r="X28" s="33"/>
      <c r="Y28" s="34"/>
      <c r="Z28" s="52"/>
      <c r="AA28" s="52"/>
      <c r="AB28" s="53"/>
      <c r="AC28" s="54">
        <f t="shared" si="0"/>
        <v>0</v>
      </c>
      <c r="AD28" s="55" t="str">
        <f t="shared" si="1"/>
        <v xml:space="preserve"> </v>
      </c>
      <c r="AE28" s="56"/>
      <c r="AF28" s="56"/>
      <c r="AG28" s="56"/>
    </row>
    <row r="29" spans="1:33" s="57" customFormat="1" x14ac:dyDescent="0.25">
      <c r="A29" s="58">
        <v>19</v>
      </c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/>
      <c r="N29" s="44"/>
      <c r="O29" s="45">
        <v>8212</v>
      </c>
      <c r="P29" s="46">
        <v>34.383899999999997</v>
      </c>
      <c r="Q29" s="47">
        <v>9.5500000000000007</v>
      </c>
      <c r="R29" s="48">
        <v>9096</v>
      </c>
      <c r="S29" s="49">
        <v>38.084800000000001</v>
      </c>
      <c r="T29" s="47">
        <v>10.58</v>
      </c>
      <c r="U29" s="50"/>
      <c r="V29" s="51"/>
      <c r="W29" s="47"/>
      <c r="X29" s="33"/>
      <c r="Y29" s="34"/>
      <c r="Z29" s="35"/>
      <c r="AA29" s="35"/>
      <c r="AB29" s="36"/>
      <c r="AC29" s="54">
        <f t="shared" si="0"/>
        <v>0</v>
      </c>
      <c r="AD29" s="55" t="str">
        <f t="shared" si="1"/>
        <v xml:space="preserve"> </v>
      </c>
      <c r="AE29" s="56"/>
      <c r="AF29" s="56"/>
      <c r="AG29" s="56"/>
    </row>
    <row r="30" spans="1:33" s="57" customFormat="1" x14ac:dyDescent="0.25">
      <c r="A30" s="41">
        <v>20</v>
      </c>
      <c r="B30" s="76">
        <v>89.548500000000004</v>
      </c>
      <c r="C30" s="77">
        <v>5.101</v>
      </c>
      <c r="D30" s="77">
        <v>1.07</v>
      </c>
      <c r="E30" s="77">
        <v>0.1103</v>
      </c>
      <c r="F30" s="77">
        <v>0.16669999999999999</v>
      </c>
      <c r="G30" s="77">
        <v>9.4999999999999998E-3</v>
      </c>
      <c r="H30" s="77">
        <v>4.1399999999999999E-2</v>
      </c>
      <c r="I30" s="77">
        <v>3.4599999999999999E-2</v>
      </c>
      <c r="J30" s="77">
        <v>3.0099999999999998E-2</v>
      </c>
      <c r="K30" s="77">
        <v>8.0999999999999996E-3</v>
      </c>
      <c r="L30" s="77">
        <v>1.6586000000000001</v>
      </c>
      <c r="M30" s="78">
        <v>2.2212000000000001</v>
      </c>
      <c r="N30" s="79">
        <v>0.75270000000000004</v>
      </c>
      <c r="O30" s="80">
        <v>8208</v>
      </c>
      <c r="P30" s="81">
        <v>34.366599999999998</v>
      </c>
      <c r="Q30" s="82">
        <v>9.5500000000000007</v>
      </c>
      <c r="R30" s="83">
        <v>9091</v>
      </c>
      <c r="S30" s="84">
        <v>38.066000000000003</v>
      </c>
      <c r="T30" s="85">
        <v>10.57</v>
      </c>
      <c r="U30" s="86">
        <v>11501</v>
      </c>
      <c r="V30" s="87">
        <v>48.1526</v>
      </c>
      <c r="W30" s="82">
        <v>13.38</v>
      </c>
      <c r="X30" s="88">
        <v>-18</v>
      </c>
      <c r="Y30" s="89">
        <v>-17</v>
      </c>
      <c r="Z30" s="52" t="s">
        <v>40</v>
      </c>
      <c r="AA30" s="52" t="s">
        <v>41</v>
      </c>
      <c r="AB30" s="53" t="s">
        <v>42</v>
      </c>
      <c r="AC30" s="54">
        <f t="shared" si="0"/>
        <v>100</v>
      </c>
      <c r="AD30" s="55" t="str">
        <f>IF(AC30=100,"ОК"," ")</f>
        <v>ОК</v>
      </c>
      <c r="AE30" s="56"/>
      <c r="AF30" s="56"/>
      <c r="AG30" s="56"/>
    </row>
    <row r="31" spans="1:33" s="57" customFormat="1" x14ac:dyDescent="0.25">
      <c r="A31" s="58">
        <v>21</v>
      </c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  <c r="N31" s="90"/>
      <c r="O31" s="91">
        <v>8208</v>
      </c>
      <c r="P31" s="92">
        <v>34.366599999999998</v>
      </c>
      <c r="Q31" s="93">
        <v>9.5500000000000007</v>
      </c>
      <c r="R31" s="94">
        <v>9091</v>
      </c>
      <c r="S31" s="95">
        <v>38.066000000000003</v>
      </c>
      <c r="T31" s="96">
        <v>10.57</v>
      </c>
      <c r="U31" s="97"/>
      <c r="V31" s="98"/>
      <c r="W31" s="99"/>
      <c r="X31" s="88"/>
      <c r="Y31" s="89"/>
      <c r="Z31" s="35"/>
      <c r="AA31" s="35"/>
      <c r="AB31" s="36"/>
      <c r="AC31" s="54">
        <f t="shared" si="0"/>
        <v>0</v>
      </c>
      <c r="AD31" s="55" t="str">
        <f t="shared" si="1"/>
        <v xml:space="preserve"> </v>
      </c>
      <c r="AE31" s="56"/>
      <c r="AF31" s="56"/>
      <c r="AG31" s="56"/>
    </row>
    <row r="32" spans="1:33" s="57" customFormat="1" x14ac:dyDescent="0.25">
      <c r="A32" s="41">
        <v>22</v>
      </c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  <c r="N32" s="100"/>
      <c r="O32" s="91">
        <v>8208</v>
      </c>
      <c r="P32" s="92">
        <v>34.366599999999998</v>
      </c>
      <c r="Q32" s="93">
        <v>9.5500000000000007</v>
      </c>
      <c r="R32" s="94">
        <v>9091</v>
      </c>
      <c r="S32" s="95">
        <v>38.066000000000003</v>
      </c>
      <c r="T32" s="96">
        <v>10.57</v>
      </c>
      <c r="U32" s="101"/>
      <c r="V32" s="102"/>
      <c r="W32" s="93"/>
      <c r="X32" s="88"/>
      <c r="Y32" s="89"/>
      <c r="Z32" s="103"/>
      <c r="AA32" s="103"/>
      <c r="AB32" s="104"/>
      <c r="AC32" s="54">
        <f t="shared" si="0"/>
        <v>0</v>
      </c>
      <c r="AD32" s="55" t="str">
        <f t="shared" si="1"/>
        <v xml:space="preserve"> </v>
      </c>
      <c r="AE32" s="56"/>
      <c r="AF32" s="56"/>
      <c r="AG32" s="56"/>
    </row>
    <row r="33" spans="1:33" s="57" customFormat="1" x14ac:dyDescent="0.25">
      <c r="A33" s="41">
        <v>23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100"/>
      <c r="O33" s="91">
        <v>8208</v>
      </c>
      <c r="P33" s="92">
        <v>34.366599999999998</v>
      </c>
      <c r="Q33" s="93">
        <v>9.5500000000000007</v>
      </c>
      <c r="R33" s="94">
        <v>9091</v>
      </c>
      <c r="S33" s="95">
        <v>38.066000000000003</v>
      </c>
      <c r="T33" s="96">
        <v>10.57</v>
      </c>
      <c r="U33" s="101"/>
      <c r="V33" s="102"/>
      <c r="W33" s="93"/>
      <c r="X33" s="88"/>
      <c r="Y33" s="89"/>
      <c r="Z33" s="52"/>
      <c r="AA33" s="52"/>
      <c r="AB33" s="53"/>
      <c r="AC33" s="54">
        <f t="shared" si="0"/>
        <v>0</v>
      </c>
      <c r="AD33" s="55" t="str">
        <f>IF(AC33=100,"ОК"," ")</f>
        <v xml:space="preserve"> </v>
      </c>
      <c r="AE33" s="56"/>
      <c r="AF33" s="56"/>
      <c r="AG33" s="56"/>
    </row>
    <row r="34" spans="1:33" s="57" customFormat="1" x14ac:dyDescent="0.25">
      <c r="A34" s="41">
        <v>24</v>
      </c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  <c r="N34" s="100"/>
      <c r="O34" s="91">
        <v>8208</v>
      </c>
      <c r="P34" s="92">
        <v>34.366599999999998</v>
      </c>
      <c r="Q34" s="93">
        <v>9.5500000000000007</v>
      </c>
      <c r="R34" s="94">
        <v>9091</v>
      </c>
      <c r="S34" s="95">
        <v>38.066000000000003</v>
      </c>
      <c r="T34" s="96">
        <v>10.57</v>
      </c>
      <c r="U34" s="101"/>
      <c r="V34" s="102"/>
      <c r="W34" s="93"/>
      <c r="X34" s="88"/>
      <c r="Y34" s="89"/>
      <c r="Z34" s="52"/>
      <c r="AA34" s="52"/>
      <c r="AB34" s="53"/>
      <c r="AC34" s="54">
        <f t="shared" si="0"/>
        <v>0</v>
      </c>
      <c r="AD34" s="55" t="str">
        <f t="shared" si="1"/>
        <v xml:space="preserve"> </v>
      </c>
      <c r="AE34" s="56"/>
      <c r="AF34" s="56"/>
      <c r="AG34" s="56"/>
    </row>
    <row r="35" spans="1:33" s="57" customFormat="1" x14ac:dyDescent="0.25">
      <c r="A35" s="41">
        <v>25</v>
      </c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100"/>
      <c r="O35" s="91">
        <v>8208</v>
      </c>
      <c r="P35" s="92">
        <v>34.366599999999998</v>
      </c>
      <c r="Q35" s="93">
        <v>9.5500000000000007</v>
      </c>
      <c r="R35" s="94">
        <v>9091</v>
      </c>
      <c r="S35" s="95">
        <v>38.066000000000003</v>
      </c>
      <c r="T35" s="96">
        <v>10.57</v>
      </c>
      <c r="U35" s="101"/>
      <c r="V35" s="102"/>
      <c r="W35" s="93"/>
      <c r="X35" s="88"/>
      <c r="Y35" s="89"/>
      <c r="Z35" s="103"/>
      <c r="AA35" s="103"/>
      <c r="AB35" s="104"/>
      <c r="AC35" s="54">
        <f t="shared" si="0"/>
        <v>0</v>
      </c>
      <c r="AD35" s="55" t="str">
        <f t="shared" si="1"/>
        <v xml:space="preserve"> </v>
      </c>
      <c r="AE35" s="56"/>
      <c r="AF35" s="56"/>
      <c r="AG35" s="56"/>
    </row>
    <row r="36" spans="1:33" s="57" customFormat="1" x14ac:dyDescent="0.25">
      <c r="A36" s="58">
        <v>26</v>
      </c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90"/>
      <c r="O36" s="91">
        <v>8208</v>
      </c>
      <c r="P36" s="92">
        <v>34.366599999999998</v>
      </c>
      <c r="Q36" s="93">
        <v>9.5500000000000007</v>
      </c>
      <c r="R36" s="94">
        <v>9091</v>
      </c>
      <c r="S36" s="95">
        <v>38.066000000000003</v>
      </c>
      <c r="T36" s="96">
        <v>10.57</v>
      </c>
      <c r="U36" s="97"/>
      <c r="V36" s="98"/>
      <c r="W36" s="99"/>
      <c r="X36" s="88"/>
      <c r="Y36" s="89"/>
      <c r="Z36" s="35"/>
      <c r="AA36" s="35"/>
      <c r="AB36" s="36"/>
      <c r="AC36" s="54">
        <f t="shared" si="0"/>
        <v>0</v>
      </c>
      <c r="AD36" s="55" t="str">
        <f t="shared" si="1"/>
        <v xml:space="preserve"> </v>
      </c>
      <c r="AE36" s="56"/>
      <c r="AF36" s="56"/>
      <c r="AG36" s="56"/>
    </row>
    <row r="37" spans="1:33" s="57" customFormat="1" x14ac:dyDescent="0.25">
      <c r="A37" s="41">
        <v>27</v>
      </c>
      <c r="B37" s="76">
        <v>89.891499999999994</v>
      </c>
      <c r="C37" s="77">
        <v>4.9383999999999997</v>
      </c>
      <c r="D37" s="77">
        <v>1.0399</v>
      </c>
      <c r="E37" s="77">
        <v>0.11020000000000001</v>
      </c>
      <c r="F37" s="77">
        <v>0.16520000000000001</v>
      </c>
      <c r="G37" s="77">
        <v>5.5999999999999999E-3</v>
      </c>
      <c r="H37" s="77">
        <v>4.41E-2</v>
      </c>
      <c r="I37" s="77">
        <v>3.7400000000000003E-2</v>
      </c>
      <c r="J37" s="77">
        <v>1.8599999999999998E-2</v>
      </c>
      <c r="K37" s="77">
        <v>7.4999999999999997E-3</v>
      </c>
      <c r="L37" s="77">
        <v>1.7148000000000001</v>
      </c>
      <c r="M37" s="78">
        <v>2.0268000000000002</v>
      </c>
      <c r="N37" s="79">
        <v>0.74909999999999999</v>
      </c>
      <c r="O37" s="80">
        <v>8202</v>
      </c>
      <c r="P37" s="81">
        <v>34.3399</v>
      </c>
      <c r="Q37" s="82">
        <v>9.5399999999999991</v>
      </c>
      <c r="R37" s="83">
        <v>9085</v>
      </c>
      <c r="S37" s="84">
        <v>38.039299999999997</v>
      </c>
      <c r="T37" s="85">
        <v>10.57</v>
      </c>
      <c r="U37" s="86">
        <v>11520</v>
      </c>
      <c r="V37" s="87">
        <v>48.235300000000002</v>
      </c>
      <c r="W37" s="82">
        <v>13.4</v>
      </c>
      <c r="X37" s="88">
        <v>-19.2</v>
      </c>
      <c r="Y37" s="89">
        <v>-16.5</v>
      </c>
      <c r="Z37" s="52"/>
      <c r="AA37" s="52"/>
      <c r="AB37" s="53"/>
      <c r="AC37" s="54">
        <f t="shared" si="0"/>
        <v>100</v>
      </c>
      <c r="AD37" s="55" t="str">
        <f t="shared" si="1"/>
        <v>ОК</v>
      </c>
      <c r="AE37" s="56"/>
      <c r="AF37" s="56"/>
      <c r="AG37" s="56"/>
    </row>
    <row r="38" spans="1:33" s="57" customFormat="1" x14ac:dyDescent="0.25">
      <c r="A38" s="58">
        <v>28</v>
      </c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  <c r="N38" s="90"/>
      <c r="O38" s="91">
        <v>8202</v>
      </c>
      <c r="P38" s="92">
        <v>34.3399</v>
      </c>
      <c r="Q38" s="93">
        <v>9.5399999999999991</v>
      </c>
      <c r="R38" s="94">
        <v>9085</v>
      </c>
      <c r="S38" s="95">
        <v>38.039299999999997</v>
      </c>
      <c r="T38" s="96">
        <v>10.57</v>
      </c>
      <c r="U38" s="97"/>
      <c r="V38" s="98"/>
      <c r="W38" s="99"/>
      <c r="X38" s="88"/>
      <c r="Y38" s="89"/>
      <c r="Z38" s="35"/>
      <c r="AA38" s="35"/>
      <c r="AB38" s="36"/>
      <c r="AC38" s="54">
        <f t="shared" si="0"/>
        <v>0</v>
      </c>
      <c r="AD38" s="55" t="str">
        <f t="shared" si="1"/>
        <v xml:space="preserve"> </v>
      </c>
      <c r="AE38" s="56"/>
      <c r="AF38" s="56"/>
      <c r="AG38" s="56"/>
    </row>
    <row r="39" spans="1:33" s="57" customFormat="1" x14ac:dyDescent="0.25">
      <c r="A39" s="41">
        <v>29</v>
      </c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5"/>
      <c r="N39" s="100"/>
      <c r="O39" s="91">
        <v>8202</v>
      </c>
      <c r="P39" s="92">
        <v>34.3399</v>
      </c>
      <c r="Q39" s="93">
        <v>9.5399999999999991</v>
      </c>
      <c r="R39" s="94">
        <v>9085</v>
      </c>
      <c r="S39" s="95">
        <v>38.039299999999997</v>
      </c>
      <c r="T39" s="96">
        <v>10.57</v>
      </c>
      <c r="U39" s="101"/>
      <c r="V39" s="102"/>
      <c r="W39" s="93"/>
      <c r="X39" s="88"/>
      <c r="Y39" s="89"/>
      <c r="Z39" s="52"/>
      <c r="AA39" s="52"/>
      <c r="AB39" s="53"/>
      <c r="AC39" s="54">
        <f t="shared" si="0"/>
        <v>0</v>
      </c>
      <c r="AD39" s="55" t="str">
        <f t="shared" si="1"/>
        <v xml:space="preserve"> </v>
      </c>
      <c r="AE39" s="56"/>
      <c r="AF39" s="56"/>
      <c r="AG39" s="56"/>
    </row>
    <row r="40" spans="1:33" s="57" customFormat="1" x14ac:dyDescent="0.25">
      <c r="A40" s="105">
        <v>30</v>
      </c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8"/>
      <c r="N40" s="109"/>
      <c r="O40" s="91">
        <v>8202</v>
      </c>
      <c r="P40" s="92">
        <v>34.3399</v>
      </c>
      <c r="Q40" s="93">
        <v>9.5399999999999991</v>
      </c>
      <c r="R40" s="94">
        <v>9085</v>
      </c>
      <c r="S40" s="95">
        <v>38.039299999999997</v>
      </c>
      <c r="T40" s="96">
        <v>10.57</v>
      </c>
      <c r="U40" s="110"/>
      <c r="V40" s="111"/>
      <c r="W40" s="112"/>
      <c r="X40" s="88"/>
      <c r="Y40" s="89"/>
      <c r="Z40" s="113"/>
      <c r="AA40" s="113"/>
      <c r="AB40" s="114"/>
      <c r="AC40" s="54">
        <f t="shared" si="0"/>
        <v>0</v>
      </c>
      <c r="AD40" s="55"/>
      <c r="AE40" s="56"/>
      <c r="AF40" s="56"/>
      <c r="AG40" s="56"/>
    </row>
    <row r="41" spans="1:33" s="57" customFormat="1" ht="15.75" thickBot="1" x14ac:dyDescent="0.3">
      <c r="A41" s="115">
        <v>31</v>
      </c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119"/>
      <c r="O41" s="91">
        <v>8202</v>
      </c>
      <c r="P41" s="92">
        <v>34.3399</v>
      </c>
      <c r="Q41" s="93">
        <v>9.5399999999999991</v>
      </c>
      <c r="R41" s="94">
        <v>9085</v>
      </c>
      <c r="S41" s="95">
        <v>38.039299999999997</v>
      </c>
      <c r="T41" s="96">
        <v>10.57</v>
      </c>
      <c r="U41" s="120"/>
      <c r="V41" s="121"/>
      <c r="W41" s="122"/>
      <c r="X41" s="88"/>
      <c r="Y41" s="89"/>
      <c r="Z41" s="123"/>
      <c r="AA41" s="123"/>
      <c r="AB41" s="124"/>
      <c r="AC41" s="54">
        <f t="shared" si="0"/>
        <v>0</v>
      </c>
      <c r="AD41" s="55" t="str">
        <f t="shared" si="1"/>
        <v xml:space="preserve"> </v>
      </c>
      <c r="AE41" s="56"/>
      <c r="AF41" s="56"/>
      <c r="AG41" s="56"/>
    </row>
    <row r="42" spans="1:33" ht="15" customHeight="1" thickBot="1" x14ac:dyDescent="0.3">
      <c r="A42" s="204" t="s">
        <v>43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  <c r="O42" s="207">
        <f>SUMPRODUCT(O11:O41,'[1] розрахунок'!H7:H37)/'[1] розрахунок'!H38</f>
        <v>8202.3379953956683</v>
      </c>
      <c r="P42" s="179">
        <f>SUMPRODUCT(P11:P41,'[1] розрахунок'!H7:H37)/'[1] розрахунок'!H38</f>
        <v>34.343569093549057</v>
      </c>
      <c r="Q42" s="181">
        <f>SUMPRODUCT(Q11:Q41,'[1] розрахунок'!H7:H37)/'[1] розрахунок'!H38</f>
        <v>9.5405913555374759</v>
      </c>
      <c r="R42" s="207">
        <f>SUMPRODUCT(R11:R41,'[1] розрахунок'!H7:H37)/'[1] розрахунок'!H38</f>
        <v>9085.754738232903</v>
      </c>
      <c r="S42" s="179">
        <f>SUMPRODUCT(S11:S41,'[1] розрахунок'!H7:H37)/'[1] розрахунок'!H38</f>
        <v>38.042113553836835</v>
      </c>
      <c r="T42" s="181">
        <f>SUMPRODUCT(T11:T41,'[1] розрахунок'!H7:H37)/'[1] розрахунок'!H38</f>
        <v>10.568379071336444</v>
      </c>
      <c r="U42" s="183"/>
      <c r="V42" s="184"/>
      <c r="W42" s="184"/>
      <c r="X42" s="184"/>
      <c r="Y42" s="184"/>
      <c r="Z42" s="184"/>
      <c r="AA42" s="184"/>
      <c r="AB42" s="185"/>
      <c r="AC42" s="125"/>
      <c r="AD42" s="126"/>
      <c r="AE42" s="127"/>
      <c r="AF42" s="127"/>
      <c r="AG42" s="127"/>
    </row>
    <row r="43" spans="1:33" ht="19.5" customHeight="1" thickBot="1" x14ac:dyDescent="0.3">
      <c r="A43" s="6"/>
      <c r="B43" s="128"/>
      <c r="C43" s="128"/>
      <c r="D43" s="128"/>
      <c r="E43" s="128"/>
      <c r="F43" s="128"/>
      <c r="G43" s="128"/>
      <c r="H43" s="186" t="s">
        <v>44</v>
      </c>
      <c r="I43" s="187"/>
      <c r="J43" s="187"/>
      <c r="K43" s="187"/>
      <c r="L43" s="187"/>
      <c r="M43" s="187"/>
      <c r="N43" s="188"/>
      <c r="O43" s="208"/>
      <c r="P43" s="180"/>
      <c r="Q43" s="182"/>
      <c r="R43" s="208"/>
      <c r="S43" s="180"/>
      <c r="T43" s="182"/>
      <c r="U43" s="189"/>
      <c r="V43" s="190"/>
      <c r="W43" s="190"/>
      <c r="X43" s="190"/>
      <c r="Y43" s="190"/>
      <c r="Z43" s="190"/>
      <c r="AA43" s="190"/>
      <c r="AB43" s="191"/>
    </row>
    <row r="44" spans="1:33" ht="22.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92"/>
      <c r="V44" s="192"/>
      <c r="W44" s="192"/>
      <c r="X44" s="192"/>
      <c r="Y44" s="192"/>
      <c r="Z44" s="192"/>
      <c r="AA44" s="192"/>
      <c r="AB44" s="193"/>
    </row>
    <row r="45" spans="1:33" ht="22.5" customHeight="1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29"/>
      <c r="V45" s="129"/>
      <c r="W45" s="129"/>
      <c r="X45" s="129"/>
      <c r="Y45" s="129"/>
      <c r="Z45" s="129"/>
      <c r="AA45" s="129"/>
      <c r="AB45" s="130"/>
    </row>
    <row r="46" spans="1:33" s="138" customFormat="1" ht="14.1" customHeight="1" x14ac:dyDescent="0.25">
      <c r="A46" s="131"/>
      <c r="B46" s="132" t="s">
        <v>45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76" t="s">
        <v>46</v>
      </c>
      <c r="N46" s="176"/>
      <c r="O46" s="176"/>
      <c r="P46" s="134"/>
      <c r="Q46" s="133"/>
      <c r="R46" s="177">
        <f>[1]Додаток!F1</f>
        <v>42828</v>
      </c>
      <c r="S46" s="177"/>
      <c r="T46" s="177"/>
      <c r="U46" s="135"/>
      <c r="V46" s="135"/>
      <c r="W46" s="135"/>
      <c r="X46" s="135"/>
      <c r="Y46" s="135"/>
      <c r="Z46" s="135"/>
      <c r="AA46" s="135"/>
      <c r="AB46" s="136"/>
      <c r="AC46" s="137"/>
      <c r="AE46" s="139"/>
    </row>
    <row r="47" spans="1:33" s="138" customFormat="1" ht="7.5" customHeight="1" x14ac:dyDescent="0.25">
      <c r="A47" s="131"/>
      <c r="B47" s="140"/>
      <c r="C47" s="141" t="s">
        <v>47</v>
      </c>
      <c r="D47" s="142"/>
      <c r="E47" s="143"/>
      <c r="F47" s="143"/>
      <c r="G47" s="143"/>
      <c r="H47" s="143"/>
      <c r="I47" s="143"/>
      <c r="J47" s="143"/>
      <c r="K47" s="141" t="s">
        <v>48</v>
      </c>
      <c r="L47" s="144"/>
      <c r="M47" s="145"/>
      <c r="N47" s="141" t="s">
        <v>49</v>
      </c>
      <c r="O47" s="145"/>
      <c r="P47" s="145"/>
      <c r="Q47" s="144"/>
      <c r="R47" s="178" t="s">
        <v>50</v>
      </c>
      <c r="S47" s="178"/>
      <c r="T47" s="178"/>
      <c r="U47" s="135"/>
      <c r="V47" s="135"/>
      <c r="W47" s="135"/>
      <c r="X47" s="135"/>
      <c r="Y47" s="135"/>
      <c r="Z47" s="135"/>
      <c r="AA47" s="135"/>
      <c r="AB47" s="136"/>
      <c r="AC47" s="137"/>
      <c r="AE47" s="139"/>
    </row>
    <row r="48" spans="1:33" s="138" customFormat="1" ht="14.1" customHeight="1" x14ac:dyDescent="0.25">
      <c r="A48" s="131"/>
      <c r="B48" s="132" t="s">
        <v>51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76" t="s">
        <v>52</v>
      </c>
      <c r="N48" s="176"/>
      <c r="O48" s="176"/>
      <c r="P48" s="134"/>
      <c r="Q48" s="133"/>
      <c r="R48" s="177">
        <f>R46</f>
        <v>42828</v>
      </c>
      <c r="S48" s="177"/>
      <c r="T48" s="177"/>
      <c r="U48" s="146"/>
      <c r="V48" s="146"/>
      <c r="W48" s="146"/>
      <c r="X48" s="146"/>
      <c r="Y48" s="146"/>
      <c r="Z48" s="146"/>
      <c r="AA48" s="146"/>
      <c r="AB48" s="147"/>
      <c r="AC48" s="137"/>
      <c r="AE48" s="139"/>
    </row>
    <row r="49" spans="1:31" s="138" customFormat="1" ht="7.5" customHeight="1" x14ac:dyDescent="0.25">
      <c r="A49" s="131"/>
      <c r="B49" s="7"/>
      <c r="C49" s="141" t="s">
        <v>53</v>
      </c>
      <c r="D49" s="143"/>
      <c r="E49" s="142"/>
      <c r="F49" s="143"/>
      <c r="G49" s="143"/>
      <c r="H49" s="143"/>
      <c r="I49" s="143"/>
      <c r="J49" s="143"/>
      <c r="K49" s="141" t="s">
        <v>48</v>
      </c>
      <c r="L49" s="144"/>
      <c r="M49" s="145"/>
      <c r="N49" s="141" t="s">
        <v>49</v>
      </c>
      <c r="O49" s="145"/>
      <c r="P49" s="145"/>
      <c r="Q49" s="144"/>
      <c r="R49" s="178" t="s">
        <v>50</v>
      </c>
      <c r="S49" s="178"/>
      <c r="T49" s="178"/>
      <c r="U49" s="146"/>
      <c r="V49" s="146"/>
      <c r="W49" s="146"/>
      <c r="X49" s="146"/>
      <c r="Y49" s="146"/>
      <c r="Z49" s="146"/>
      <c r="AA49" s="146"/>
      <c r="AB49" s="147"/>
      <c r="AC49" s="137"/>
      <c r="AE49" s="139"/>
    </row>
    <row r="50" spans="1:31" s="138" customFormat="1" ht="14.1" customHeight="1" x14ac:dyDescent="0.25">
      <c r="A50" s="131"/>
      <c r="B50" s="132" t="s">
        <v>54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76" t="s">
        <v>55</v>
      </c>
      <c r="N50" s="176"/>
      <c r="O50" s="176"/>
      <c r="P50" s="134"/>
      <c r="Q50" s="134"/>
      <c r="R50" s="177">
        <f>R46</f>
        <v>42828</v>
      </c>
      <c r="S50" s="177"/>
      <c r="T50" s="177"/>
      <c r="U50" s="146"/>
      <c r="V50" s="146"/>
      <c r="W50" s="146"/>
      <c r="X50" s="146"/>
      <c r="Y50" s="146"/>
      <c r="Z50" s="146"/>
      <c r="AA50" s="146"/>
      <c r="AB50" s="147"/>
      <c r="AC50" s="137"/>
      <c r="AE50" s="139"/>
    </row>
    <row r="51" spans="1:31" s="138" customFormat="1" ht="6.75" customHeight="1" x14ac:dyDescent="0.25">
      <c r="A51" s="131"/>
      <c r="B51" s="7"/>
      <c r="C51" s="141" t="s">
        <v>56</v>
      </c>
      <c r="D51" s="143"/>
      <c r="E51" s="142"/>
      <c r="F51" s="143"/>
      <c r="G51" s="143"/>
      <c r="H51" s="143"/>
      <c r="I51" s="143"/>
      <c r="J51" s="143"/>
      <c r="K51" s="141" t="s">
        <v>48</v>
      </c>
      <c r="L51" s="144"/>
      <c r="M51" s="145"/>
      <c r="N51" s="141" t="s">
        <v>49</v>
      </c>
      <c r="O51" s="145"/>
      <c r="P51" s="145"/>
      <c r="Q51" s="144"/>
      <c r="R51" s="178" t="s">
        <v>50</v>
      </c>
      <c r="S51" s="178"/>
      <c r="T51" s="178"/>
      <c r="U51" s="146"/>
      <c r="V51" s="146"/>
      <c r="W51" s="146"/>
      <c r="X51" s="146"/>
      <c r="Y51" s="146"/>
      <c r="Z51" s="146"/>
      <c r="AA51" s="146"/>
      <c r="AB51" s="147"/>
      <c r="AC51" s="137"/>
      <c r="AE51" s="139"/>
    </row>
    <row r="52" spans="1:31" ht="15.75" thickBot="1" x14ac:dyDescent="0.3">
      <c r="A52" s="14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50"/>
    </row>
  </sheetData>
  <mergeCells count="54">
    <mergeCell ref="K5:U5"/>
    <mergeCell ref="V5:W5"/>
    <mergeCell ref="X5:Y5"/>
    <mergeCell ref="AA5:AB5"/>
    <mergeCell ref="G1:Y1"/>
    <mergeCell ref="Z1:AB1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F9:F10"/>
    <mergeCell ref="G9:G10"/>
    <mergeCell ref="U44:AB44"/>
    <mergeCell ref="L9:L10"/>
    <mergeCell ref="M9:M10"/>
    <mergeCell ref="O9:Q9"/>
    <mergeCell ref="R9:T9"/>
    <mergeCell ref="U9:W9"/>
    <mergeCell ref="A42:N42"/>
    <mergeCell ref="O42:O43"/>
    <mergeCell ref="P42:P43"/>
    <mergeCell ref="Q42:Q43"/>
    <mergeCell ref="R42:R43"/>
    <mergeCell ref="AA7:AA10"/>
    <mergeCell ref="AB7:AB10"/>
    <mergeCell ref="N8:N10"/>
    <mergeCell ref="O8:W8"/>
    <mergeCell ref="B9:B10"/>
    <mergeCell ref="S42:S43"/>
    <mergeCell ref="T42:T43"/>
    <mergeCell ref="U42:AB42"/>
    <mergeCell ref="H43:N43"/>
    <mergeCell ref="U43:AB43"/>
    <mergeCell ref="M50:O50"/>
    <mergeCell ref="R50:T50"/>
    <mergeCell ref="R51:T51"/>
    <mergeCell ref="M46:O46"/>
    <mergeCell ref="R46:T46"/>
    <mergeCell ref="R47:T47"/>
    <mergeCell ref="M48:O48"/>
    <mergeCell ref="R48:T48"/>
    <mergeCell ref="R49:T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tabSelected="1" view="pageBreakPreview" zoomScale="130" zoomScaleNormal="80" zoomScaleSheetLayoutView="130" workbookViewId="0">
      <selection activeCell="A23" sqref="A23"/>
    </sheetView>
  </sheetViews>
  <sheetFormatPr defaultRowHeight="14.25" x14ac:dyDescent="0.2"/>
  <cols>
    <col min="1" max="1" width="17.85546875" style="151" customWidth="1"/>
    <col min="2" max="2" width="38.5703125" style="151" customWidth="1"/>
    <col min="3" max="3" width="21.140625" style="151" customWidth="1"/>
    <col min="4" max="4" width="21.42578125" style="151" customWidth="1"/>
    <col min="5" max="5" width="22" style="151" customWidth="1"/>
    <col min="6" max="14" width="12.7109375" style="151" customWidth="1"/>
    <col min="15" max="15" width="20.140625" style="151" customWidth="1"/>
    <col min="16" max="16384" width="9.140625" style="151"/>
  </cols>
  <sheetData>
    <row r="1" spans="1:30" ht="15" x14ac:dyDescent="0.2">
      <c r="A1" s="246"/>
      <c r="B1" s="246"/>
    </row>
    <row r="2" spans="1:30" ht="15" x14ac:dyDescent="0.25">
      <c r="A2" s="152" t="s">
        <v>57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5" spans="1:30" ht="15" thickBot="1" x14ac:dyDescent="0.25"/>
    <row r="6" spans="1:30" ht="15" x14ac:dyDescent="0.2">
      <c r="A6" s="247" t="s">
        <v>58</v>
      </c>
      <c r="B6" s="249" t="s">
        <v>59</v>
      </c>
      <c r="C6" s="251" t="s">
        <v>60</v>
      </c>
      <c r="D6" s="252"/>
      <c r="E6" s="253"/>
    </row>
    <row r="7" spans="1:30" ht="15.75" customHeight="1" thickBot="1" x14ac:dyDescent="0.25">
      <c r="A7" s="248"/>
      <c r="B7" s="250"/>
      <c r="C7" s="153" t="s">
        <v>61</v>
      </c>
      <c r="D7" s="154" t="s">
        <v>62</v>
      </c>
      <c r="E7" s="155" t="s">
        <v>63</v>
      </c>
    </row>
    <row r="8" spans="1:30" ht="14.25" customHeight="1" x14ac:dyDescent="0.2">
      <c r="A8" s="254" t="s">
        <v>64</v>
      </c>
      <c r="B8" s="259" t="s">
        <v>65</v>
      </c>
      <c r="C8" s="156">
        <v>38.042184606130867</v>
      </c>
      <c r="D8" s="157">
        <v>9086.2198202174732</v>
      </c>
      <c r="E8" s="158">
        <v>10.567273501703019</v>
      </c>
    </row>
    <row r="9" spans="1:30" ht="14.25" customHeight="1" x14ac:dyDescent="0.2">
      <c r="A9" s="255"/>
      <c r="B9" s="260" t="s">
        <v>66</v>
      </c>
      <c r="C9" s="159">
        <v>38.042131527055147</v>
      </c>
      <c r="D9" s="160">
        <v>9086.2071424978603</v>
      </c>
      <c r="E9" s="161">
        <v>10.567258757515319</v>
      </c>
    </row>
    <row r="10" spans="1:30" ht="14.25" customHeight="1" x14ac:dyDescent="0.2">
      <c r="A10" s="255"/>
      <c r="B10" s="260" t="s">
        <v>67</v>
      </c>
      <c r="C10" s="159">
        <v>38.042113398578323</v>
      </c>
      <c r="D10" s="160">
        <v>9086.2028125854977</v>
      </c>
      <c r="E10" s="161">
        <v>10.567253721827312</v>
      </c>
    </row>
    <row r="11" spans="1:30" ht="14.25" customHeight="1" x14ac:dyDescent="0.2">
      <c r="A11" s="255"/>
      <c r="B11" s="260" t="s">
        <v>68</v>
      </c>
      <c r="C11" s="159">
        <v>38.041800465278477</v>
      </c>
      <c r="D11" s="160">
        <v>9086.1280697498569</v>
      </c>
      <c r="E11" s="161">
        <v>10.567166795910689</v>
      </c>
    </row>
    <row r="12" spans="1:30" ht="14.25" customHeight="1" thickBot="1" x14ac:dyDescent="0.25">
      <c r="A12" s="256"/>
      <c r="B12" s="261" t="s">
        <v>69</v>
      </c>
      <c r="C12" s="162">
        <v>38.042037647688275</v>
      </c>
      <c r="D12" s="163">
        <v>9086.1847197959887</v>
      </c>
      <c r="E12" s="164">
        <v>10.56723267991341</v>
      </c>
    </row>
    <row r="13" spans="1:30" ht="45.75" customHeight="1" thickBot="1" x14ac:dyDescent="0.25">
      <c r="A13" s="257" t="s">
        <v>70</v>
      </c>
      <c r="B13" s="258"/>
      <c r="C13" s="165">
        <v>38.042113553836835</v>
      </c>
      <c r="D13" s="166">
        <v>9086.2028496683579</v>
      </c>
      <c r="E13" s="167">
        <v>10.567253764954676</v>
      </c>
    </row>
    <row r="16" spans="1:30" s="138" customFormat="1" ht="14.1" customHeight="1" x14ac:dyDescent="0.25">
      <c r="A16" s="262" t="s">
        <v>45</v>
      </c>
      <c r="B16" s="263"/>
      <c r="C16" s="263"/>
      <c r="D16" s="264" t="s">
        <v>46</v>
      </c>
      <c r="E16" s="265">
        <f>[1]Додаток!F1</f>
        <v>42828</v>
      </c>
      <c r="F16" s="168"/>
      <c r="G16" s="169"/>
      <c r="H16" s="169"/>
      <c r="I16" s="169"/>
      <c r="J16" s="169"/>
      <c r="K16" s="169"/>
      <c r="L16" s="170"/>
      <c r="M16" s="170"/>
      <c r="N16" s="170"/>
      <c r="O16" s="168"/>
      <c r="P16" s="169"/>
      <c r="Q16" s="170"/>
      <c r="R16" s="171"/>
      <c r="S16" s="171"/>
      <c r="T16" s="170"/>
      <c r="U16" s="146"/>
      <c r="V16" s="146"/>
      <c r="W16" s="146"/>
      <c r="X16" s="146"/>
      <c r="Y16" s="146"/>
      <c r="Z16" s="137"/>
      <c r="AA16" s="137"/>
      <c r="AB16" s="170"/>
      <c r="AC16" s="139"/>
      <c r="AD16" s="170"/>
    </row>
    <row r="17" spans="1:30" s="138" customFormat="1" ht="7.5" customHeight="1" x14ac:dyDescent="0.25">
      <c r="A17" s="266" t="s">
        <v>47</v>
      </c>
      <c r="B17" s="267"/>
      <c r="C17" s="266" t="s">
        <v>48</v>
      </c>
      <c r="D17" s="268" t="s">
        <v>49</v>
      </c>
      <c r="E17" s="269" t="s">
        <v>50</v>
      </c>
      <c r="F17" s="172"/>
      <c r="G17" s="173"/>
      <c r="H17" s="173"/>
      <c r="I17" s="173"/>
      <c r="J17" s="170"/>
      <c r="K17" s="174"/>
      <c r="L17" s="170"/>
      <c r="M17" s="170"/>
      <c r="N17" s="170"/>
      <c r="O17" s="172"/>
      <c r="P17" s="174"/>
      <c r="Q17" s="170"/>
      <c r="R17" s="141"/>
      <c r="S17" s="141"/>
      <c r="T17" s="170"/>
      <c r="U17" s="146"/>
      <c r="V17" s="146"/>
      <c r="W17" s="146"/>
      <c r="X17" s="146"/>
      <c r="Y17" s="146"/>
      <c r="Z17" s="137"/>
      <c r="AA17" s="137"/>
      <c r="AB17" s="170"/>
      <c r="AC17" s="139"/>
      <c r="AD17" s="170"/>
    </row>
    <row r="18" spans="1:30" s="138" customFormat="1" ht="14.1" customHeight="1" x14ac:dyDescent="0.25">
      <c r="A18" s="262" t="s">
        <v>51</v>
      </c>
      <c r="B18" s="263"/>
      <c r="C18" s="263"/>
      <c r="D18" s="264" t="s">
        <v>52</v>
      </c>
      <c r="E18" s="265">
        <f>E16</f>
        <v>42828</v>
      </c>
      <c r="F18" s="168"/>
      <c r="G18" s="169"/>
      <c r="H18" s="169"/>
      <c r="I18" s="169"/>
      <c r="J18" s="170"/>
      <c r="K18" s="169"/>
      <c r="L18" s="170"/>
      <c r="M18" s="170"/>
      <c r="N18" s="170"/>
      <c r="O18" s="168"/>
      <c r="P18" s="169"/>
      <c r="Q18" s="170"/>
      <c r="R18" s="171"/>
      <c r="S18" s="171"/>
      <c r="T18" s="170"/>
      <c r="U18" s="146"/>
      <c r="V18" s="146"/>
      <c r="W18" s="146"/>
      <c r="X18" s="146"/>
      <c r="Y18" s="146"/>
      <c r="Z18" s="137"/>
      <c r="AA18" s="137"/>
      <c r="AB18" s="170"/>
      <c r="AC18" s="139"/>
      <c r="AD18" s="170"/>
    </row>
    <row r="19" spans="1:30" s="138" customFormat="1" ht="7.5" customHeight="1" x14ac:dyDescent="0.25">
      <c r="A19" s="266" t="s">
        <v>53</v>
      </c>
      <c r="B19" s="267"/>
      <c r="C19" s="266" t="s">
        <v>48</v>
      </c>
      <c r="D19" s="268" t="s">
        <v>49</v>
      </c>
      <c r="E19" s="269" t="s">
        <v>50</v>
      </c>
      <c r="F19" s="172"/>
      <c r="G19" s="173"/>
      <c r="H19" s="173"/>
      <c r="I19" s="173"/>
      <c r="J19" s="170"/>
      <c r="K19" s="174"/>
      <c r="L19" s="170"/>
      <c r="M19" s="170"/>
      <c r="N19" s="170"/>
      <c r="O19" s="172"/>
      <c r="P19" s="174"/>
      <c r="Q19" s="170"/>
      <c r="R19" s="141"/>
      <c r="S19" s="141"/>
      <c r="T19" s="170"/>
      <c r="U19" s="146"/>
      <c r="V19" s="146"/>
      <c r="W19" s="146"/>
      <c r="X19" s="146"/>
      <c r="Y19" s="146"/>
      <c r="Z19" s="137"/>
      <c r="AA19" s="137"/>
      <c r="AB19" s="170"/>
      <c r="AC19" s="139"/>
      <c r="AD19" s="170"/>
    </row>
    <row r="20" spans="1:30" s="138" customFormat="1" ht="14.1" customHeight="1" x14ac:dyDescent="0.25">
      <c r="A20" s="262" t="s">
        <v>54</v>
      </c>
      <c r="B20" s="263"/>
      <c r="C20" s="263"/>
      <c r="D20" s="264" t="s">
        <v>55</v>
      </c>
      <c r="E20" s="265">
        <f>E16</f>
        <v>42828</v>
      </c>
      <c r="F20" s="168"/>
      <c r="G20" s="169"/>
      <c r="H20" s="169"/>
      <c r="I20" s="169"/>
      <c r="J20" s="170"/>
      <c r="K20" s="169"/>
      <c r="L20" s="170"/>
      <c r="M20" s="170"/>
      <c r="N20" s="170"/>
      <c r="O20" s="168"/>
      <c r="P20" s="168"/>
      <c r="Q20" s="170"/>
      <c r="R20" s="171"/>
      <c r="S20" s="171"/>
      <c r="T20" s="170"/>
      <c r="U20" s="146"/>
      <c r="V20" s="146"/>
      <c r="W20" s="146"/>
      <c r="X20" s="146"/>
      <c r="Y20" s="146"/>
      <c r="Z20" s="137"/>
      <c r="AA20" s="137"/>
      <c r="AB20" s="170"/>
      <c r="AC20" s="139"/>
      <c r="AD20" s="170"/>
    </row>
    <row r="21" spans="1:30" s="138" customFormat="1" ht="6.75" customHeight="1" x14ac:dyDescent="0.25">
      <c r="A21" s="266" t="s">
        <v>56</v>
      </c>
      <c r="B21" s="267"/>
      <c r="C21" s="266" t="s">
        <v>48</v>
      </c>
      <c r="D21" s="268" t="s">
        <v>49</v>
      </c>
      <c r="E21" s="269" t="s">
        <v>50</v>
      </c>
      <c r="F21" s="172"/>
      <c r="G21" s="173"/>
      <c r="H21" s="173"/>
      <c r="I21" s="173"/>
      <c r="J21" s="170"/>
      <c r="K21" s="174"/>
      <c r="L21" s="170"/>
      <c r="M21" s="170"/>
      <c r="N21" s="170"/>
      <c r="O21" s="172"/>
      <c r="P21" s="174"/>
      <c r="Q21" s="170"/>
      <c r="R21" s="141"/>
      <c r="S21" s="141"/>
      <c r="T21" s="170"/>
      <c r="U21" s="146"/>
      <c r="V21" s="146"/>
      <c r="W21" s="146"/>
      <c r="X21" s="146"/>
      <c r="Y21" s="146"/>
      <c r="Z21" s="137"/>
      <c r="AA21" s="137"/>
      <c r="AB21" s="170"/>
      <c r="AC21" s="139"/>
      <c r="AD21" s="170"/>
    </row>
    <row r="22" spans="1:30" s="4" customFormat="1" ht="15" x14ac:dyDescent="0.25">
      <c r="A22" s="270"/>
      <c r="B22" s="270"/>
      <c r="C22" s="270"/>
      <c r="D22" s="271"/>
      <c r="E22" s="270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</row>
    <row r="23" spans="1:30" x14ac:dyDescent="0.2">
      <c r="A23" s="272"/>
    </row>
  </sheetData>
  <mergeCells count="6">
    <mergeCell ref="A13:B13"/>
    <mergeCell ref="A1:B1"/>
    <mergeCell ref="A6:A7"/>
    <mergeCell ref="B6:B7"/>
    <mergeCell ref="C6:E6"/>
    <mergeCell ref="A8:A12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додаток 1 до маршруту 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cp:lastPrinted>2017-04-03T06:06:02Z</cp:lastPrinted>
  <dcterms:created xsi:type="dcterms:W3CDTF">2017-04-03T05:43:51Z</dcterms:created>
  <dcterms:modified xsi:type="dcterms:W3CDTF">2017-04-03T06:07:55Z</dcterms:modified>
</cp:coreProperties>
</file>