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паспорт" sheetId="4" r:id="rId1"/>
    <sheet name="додаток" sheetId="5" r:id="rId2"/>
    <sheet name="Лист2" sheetId="2" r:id="rId3"/>
    <sheet name="Лист3" sheetId="3" r:id="rId4"/>
  </sheets>
  <externalReferences>
    <externalReference r:id="rId5"/>
  </externalReferences>
  <definedNames>
    <definedName name="_xlnm.Print_Area" localSheetId="0">паспорт!$A$1:$AB$47</definedName>
  </definedNames>
  <calcPr calcId="145621"/>
</workbook>
</file>

<file path=xl/calcChain.xml><?xml version="1.0" encoding="utf-8"?>
<calcChain xmlns="http://schemas.openxmlformats.org/spreadsheetml/2006/main">
  <c r="E58" i="5" l="1"/>
  <c r="D58" i="5"/>
  <c r="C58" i="5"/>
  <c r="E51" i="5"/>
  <c r="D51" i="5"/>
  <c r="C51" i="5"/>
  <c r="E50" i="5"/>
  <c r="D50" i="5"/>
  <c r="C50" i="5"/>
  <c r="E49" i="5"/>
  <c r="D49" i="5"/>
  <c r="C49" i="5"/>
  <c r="E48" i="5"/>
  <c r="D48" i="5"/>
  <c r="C48" i="5"/>
  <c r="E47" i="5"/>
  <c r="D47" i="5"/>
  <c r="C47" i="5"/>
  <c r="E46" i="5"/>
  <c r="D46" i="5"/>
  <c r="C46" i="5"/>
  <c r="E45" i="5"/>
  <c r="D45" i="5"/>
  <c r="C45" i="5"/>
  <c r="E44" i="5"/>
  <c r="D44" i="5"/>
  <c r="C44" i="5"/>
  <c r="E43" i="5"/>
  <c r="D43" i="5"/>
  <c r="C43" i="5"/>
  <c r="E42" i="5"/>
  <c r="D42" i="5"/>
  <c r="C42" i="5"/>
  <c r="E41" i="5"/>
  <c r="D41" i="5"/>
  <c r="C41" i="5"/>
  <c r="E40" i="5"/>
  <c r="D40" i="5"/>
  <c r="C40" i="5"/>
  <c r="E39" i="5"/>
  <c r="D39" i="5"/>
  <c r="C39" i="5"/>
  <c r="E38" i="5"/>
  <c r="D38" i="5"/>
  <c r="C38" i="5"/>
  <c r="E37" i="5"/>
  <c r="D37" i="5"/>
  <c r="C37" i="5"/>
  <c r="E36" i="5"/>
  <c r="D36" i="5"/>
  <c r="C36" i="5"/>
  <c r="E35" i="5"/>
  <c r="D35" i="5"/>
  <c r="C35" i="5"/>
  <c r="E34" i="5"/>
  <c r="D34" i="5"/>
  <c r="C34" i="5"/>
  <c r="E33" i="5"/>
  <c r="D33" i="5"/>
  <c r="C33" i="5"/>
  <c r="E32" i="5"/>
  <c r="D32" i="5"/>
  <c r="C32" i="5"/>
  <c r="E31" i="5"/>
  <c r="D31" i="5"/>
  <c r="C31" i="5"/>
  <c r="E30" i="5"/>
  <c r="D30" i="5"/>
  <c r="C30" i="5"/>
  <c r="E29" i="5"/>
  <c r="D29" i="5"/>
  <c r="C29" i="5"/>
  <c r="E28" i="5"/>
  <c r="D28" i="5"/>
  <c r="C28" i="5"/>
  <c r="E27" i="5"/>
  <c r="D27" i="5"/>
  <c r="C27" i="5"/>
  <c r="E26" i="5"/>
  <c r="D26" i="5"/>
  <c r="C26" i="5"/>
  <c r="E25" i="5"/>
  <c r="D25" i="5"/>
  <c r="C25" i="5"/>
  <c r="E24" i="5"/>
  <c r="D24" i="5"/>
  <c r="C24" i="5"/>
  <c r="E23" i="5"/>
  <c r="D23" i="5"/>
  <c r="C23" i="5"/>
  <c r="E22" i="5"/>
  <c r="D22" i="5"/>
  <c r="C22" i="5"/>
  <c r="E21" i="5"/>
  <c r="D21" i="5"/>
  <c r="C21" i="5"/>
  <c r="E20" i="5"/>
  <c r="D20" i="5"/>
  <c r="C20" i="5"/>
  <c r="E19" i="5"/>
  <c r="D19" i="5"/>
  <c r="C19" i="5"/>
  <c r="E18" i="5"/>
  <c r="D18" i="5"/>
  <c r="C18" i="5"/>
  <c r="E17" i="5"/>
  <c r="D17" i="5"/>
  <c r="C17" i="5"/>
  <c r="E16" i="5"/>
  <c r="D16" i="5"/>
  <c r="C16" i="5"/>
  <c r="E15" i="5"/>
  <c r="D15" i="5"/>
  <c r="C15" i="5"/>
  <c r="E14" i="5"/>
  <c r="D14" i="5"/>
  <c r="C14" i="5"/>
  <c r="E13" i="5"/>
  <c r="D13" i="5"/>
  <c r="C13" i="5"/>
  <c r="E12" i="5"/>
  <c r="D12" i="5"/>
  <c r="C12" i="5"/>
  <c r="E11" i="5"/>
  <c r="D11" i="5"/>
  <c r="C11" i="5"/>
  <c r="E10" i="5"/>
  <c r="D10" i="5"/>
  <c r="C10" i="5"/>
  <c r="E9" i="5"/>
  <c r="D9" i="5"/>
  <c r="C9" i="5"/>
  <c r="E8" i="5"/>
  <c r="D8" i="5"/>
  <c r="C8" i="5"/>
  <c r="E7" i="5"/>
  <c r="D7" i="5"/>
  <c r="C7" i="5"/>
  <c r="E6" i="5"/>
  <c r="D6" i="5"/>
  <c r="C6" i="5"/>
  <c r="S39" i="4"/>
  <c r="R39" i="4"/>
  <c r="P39" i="4"/>
  <c r="O39" i="4"/>
  <c r="AC38" i="4"/>
  <c r="AD38" i="4" s="1"/>
  <c r="W38" i="4"/>
  <c r="T38" i="4"/>
  <c r="Q38" i="4"/>
  <c r="AD37" i="4"/>
  <c r="AC37" i="4"/>
  <c r="W37" i="4"/>
  <c r="T37" i="4"/>
  <c r="Q37" i="4"/>
  <c r="AC36" i="4"/>
  <c r="AD36" i="4" s="1"/>
  <c r="T36" i="4"/>
  <c r="Q36" i="4"/>
  <c r="AC35" i="4"/>
  <c r="AD35" i="4" s="1"/>
  <c r="T35" i="4"/>
  <c r="Q35" i="4"/>
  <c r="AC34" i="4"/>
  <c r="AD34" i="4" s="1"/>
  <c r="W34" i="4"/>
  <c r="T34" i="4"/>
  <c r="Q34" i="4"/>
  <c r="AD33" i="4"/>
  <c r="AC33" i="4"/>
  <c r="W33" i="4"/>
  <c r="T33" i="4"/>
  <c r="Q33" i="4"/>
  <c r="AC32" i="4"/>
  <c r="AD32" i="4" s="1"/>
  <c r="W32" i="4"/>
  <c r="T32" i="4"/>
  <c r="Q32" i="4"/>
  <c r="AD31" i="4"/>
  <c r="AC31" i="4"/>
  <c r="W31" i="4"/>
  <c r="T31" i="4"/>
  <c r="Q31" i="4"/>
  <c r="AC30" i="4"/>
  <c r="AD30" i="4" s="1"/>
  <c r="W30" i="4"/>
  <c r="T30" i="4"/>
  <c r="Q30" i="4"/>
  <c r="AD29" i="4"/>
  <c r="AC29" i="4"/>
  <c r="T29" i="4"/>
  <c r="Q29" i="4"/>
  <c r="AD28" i="4"/>
  <c r="AC28" i="4"/>
  <c r="T28" i="4"/>
  <c r="Q28" i="4"/>
  <c r="AD27" i="4"/>
  <c r="AC27" i="4"/>
  <c r="W27" i="4"/>
  <c r="T27" i="4"/>
  <c r="Q27" i="4"/>
  <c r="AC26" i="4"/>
  <c r="AD26" i="4" s="1"/>
  <c r="W26" i="4"/>
  <c r="T26" i="4"/>
  <c r="Q26" i="4"/>
  <c r="AD25" i="4"/>
  <c r="AC25" i="4"/>
  <c r="W25" i="4"/>
  <c r="T25" i="4"/>
  <c r="Q25" i="4"/>
  <c r="AC24" i="4"/>
  <c r="AD24" i="4" s="1"/>
  <c r="W24" i="4"/>
  <c r="T24" i="4"/>
  <c r="Q24" i="4"/>
  <c r="AD23" i="4"/>
  <c r="AC23" i="4"/>
  <c r="W23" i="4"/>
  <c r="T23" i="4"/>
  <c r="Q23" i="4"/>
  <c r="AC22" i="4"/>
  <c r="AD22" i="4" s="1"/>
  <c r="T22" i="4"/>
  <c r="Q22" i="4"/>
  <c r="AC21" i="4"/>
  <c r="AD21" i="4" s="1"/>
  <c r="T21" i="4"/>
  <c r="Q21" i="4"/>
  <c r="AC20" i="4"/>
  <c r="AD20" i="4" s="1"/>
  <c r="W20" i="4"/>
  <c r="T20" i="4"/>
  <c r="Q20" i="4"/>
  <c r="AD19" i="4"/>
  <c r="AC19" i="4"/>
  <c r="W19" i="4"/>
  <c r="T19" i="4"/>
  <c r="Q19" i="4"/>
  <c r="AC18" i="4"/>
  <c r="AD18" i="4" s="1"/>
  <c r="W18" i="4"/>
  <c r="T18" i="4"/>
  <c r="Q18" i="4"/>
  <c r="AD17" i="4"/>
  <c r="AC17" i="4"/>
  <c r="W17" i="4"/>
  <c r="T17" i="4"/>
  <c r="Q17" i="4"/>
  <c r="AC16" i="4"/>
  <c r="AD16" i="4" s="1"/>
  <c r="W16" i="4"/>
  <c r="T16" i="4"/>
  <c r="Q16" i="4"/>
  <c r="AD15" i="4"/>
  <c r="AC15" i="4"/>
  <c r="T15" i="4"/>
  <c r="Q15" i="4"/>
  <c r="AD14" i="4"/>
  <c r="AC14" i="4"/>
  <c r="T14" i="4"/>
  <c r="Q14" i="4"/>
  <c r="AD13" i="4"/>
  <c r="AC13" i="4"/>
  <c r="W13" i="4"/>
  <c r="T13" i="4"/>
  <c r="Q13" i="4"/>
  <c r="AC12" i="4"/>
  <c r="W12" i="4"/>
  <c r="T12" i="4"/>
  <c r="Q12" i="4"/>
  <c r="AC11" i="4"/>
  <c r="W11" i="4"/>
  <c r="T11" i="4"/>
  <c r="T39" i="4" s="1"/>
  <c r="Q11" i="4"/>
  <c r="Q39" i="4" s="1"/>
</calcChain>
</file>

<file path=xl/sharedStrings.xml><?xml version="1.0" encoding="utf-8"?>
<sst xmlns="http://schemas.openxmlformats.org/spreadsheetml/2006/main" count="145" uniqueCount="114">
  <si>
    <t>ПАТ "УКРТРАНСГАЗ"</t>
  </si>
  <si>
    <t>ПАСПОРТ ФІЗИКО-ХІМІЧНИХ ПОКАЗНИКІВ ПРИРОДНОГО ГАЗУ  № 834</t>
  </si>
  <si>
    <t>Маршрут №  834</t>
  </si>
  <si>
    <t>Філія "УМГ "Черкаситрансгаз"</t>
  </si>
  <si>
    <t>переданого Золотоніським ЛВУМГ та прийнятого  ПАТ "Черкасигаз"; ПАТ "Київоблгаз";  ПрАТ "Миронівська птахофабрика"; ТзОВ "ТПК Автогазінвест"; ДП Укравтогаз РВУ "Харківавтогаз" АГНКС-1 м.Черкаси, АГНКС м. Золотоноша.</t>
  </si>
  <si>
    <t>Золотоніський п/м Золотоніське ЛВУМГ</t>
  </si>
  <si>
    <t>Вимірювальна хіміко-аналітична лабораторія</t>
  </si>
  <si>
    <r>
      <t xml:space="preserve">Свідоцтво </t>
    </r>
    <r>
      <rPr>
        <b/>
        <sz val="8"/>
        <rFont val="Arial"/>
        <family val="2"/>
        <charset val="204"/>
      </rPr>
      <t xml:space="preserve">№ РЯ-0127/13 </t>
    </r>
    <r>
      <rPr>
        <sz val="8"/>
        <rFont val="Arial"/>
        <family val="2"/>
        <charset val="204"/>
      </rPr>
      <t xml:space="preserve">чинно до </t>
    </r>
    <r>
      <rPr>
        <b/>
        <sz val="8"/>
        <rFont val="Arial"/>
        <family val="2"/>
        <charset val="204"/>
      </rPr>
      <t>04.11.2017р.</t>
    </r>
  </si>
  <si>
    <t>за період з</t>
  </si>
  <si>
    <t xml:space="preserve"> по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</si>
  <si>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</si>
  <si>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</si>
  <si>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</si>
  <si>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за вологою (Р = 3.92 МПа), ºС</t>
  </si>
  <si>
    <t>Температура точки роси за вуглеводнями, ºС</t>
  </si>
  <si>
    <r>
      <t>Вміст
сірководню,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</si>
  <si>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
меркаптанової  сірки,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</si>
  <si>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 механічних домішок,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</si>
  <si>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</si>
  <si>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color theme="1"/>
        <rFont val="Calibri"/>
        <family val="2"/>
        <charset val="204"/>
      </rPr>
      <t>°</t>
    </r>
    <r>
      <rPr>
        <b/>
        <sz val="9.9"/>
        <color theme="1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</si>
  <si>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</si>
  <si>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</si>
  <si>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</si>
  <si>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</si>
  <si>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</si>
  <si>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</si>
  <si>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</si>
  <si>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</si>
  <si>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</si>
  <si>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</si>
  <si>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</si>
  <si>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</si>
  <si>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</si>
  <si>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</si>
  <si>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</si>
  <si>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</si>
  <si>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</si>
  <si>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</si>
  <si>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</si>
  <si>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r>
      <t>Вміст одоранта при одоризації становить 16 г на 1 000 м</t>
    </r>
    <r>
      <rPr>
        <sz val="11"/>
        <color theme="1"/>
        <rFont val="Calibri"/>
        <family val="2"/>
        <charset val="204"/>
      </rPr>
      <t>³ газу</t>
    </r>
  </si>
  <si>
    <t>Середньозважене значення теплоти згоряння:</t>
  </si>
  <si>
    <t xml:space="preserve">Начальник управління Золотоніського ЛВУМГ                                                                                                    Коваль В.М.                                                                                    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</si>
  <si>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</si>
  <si>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</si>
  <si>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</si>
  <si>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</si>
  <si>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 xml:space="preserve"> Начальник лабораторії                                                                                                                                              Куліш Т.В.                                                                                               </t>
  </si>
  <si>
    <t>Лабораторія, де здійснювалось вимірювання газу</t>
  </si>
  <si>
    <t>Область</t>
  </si>
  <si>
    <t>ГРС, прямий споживач</t>
  </si>
  <si>
    <t>Cередньозважене значення вищої теплоти згоряння</t>
  </si>
  <si>
    <t xml:space="preserve"> МДж/м³</t>
  </si>
  <si>
    <t>ккал/м³</t>
  </si>
  <si>
    <t>кВт*год./м³</t>
  </si>
  <si>
    <t>Черкаська область</t>
  </si>
  <si>
    <t>ГРС Чорнобай</t>
  </si>
  <si>
    <t>ГРС Єлизаветівка</t>
  </si>
  <si>
    <t>ГРС Байбузи</t>
  </si>
  <si>
    <t>ГРС Мошни</t>
  </si>
  <si>
    <t>Грс Леськи</t>
  </si>
  <si>
    <t>ГРС Степанки</t>
  </si>
  <si>
    <t>ГРС Тубільці</t>
  </si>
  <si>
    <t>ГРС Хмільна</t>
  </si>
  <si>
    <t>ГРС Сміла</t>
  </si>
  <si>
    <t>ГРС Драбів</t>
  </si>
  <si>
    <t>ГРС Золотоноша-місто</t>
  </si>
  <si>
    <t>ГРС Канів</t>
  </si>
  <si>
    <t>ГРС Старосілля</t>
  </si>
  <si>
    <t>ГРС Дмитрівка</t>
  </si>
  <si>
    <t>ГРС Дубіївка</t>
  </si>
  <si>
    <t>ГРС Білозір"я</t>
  </si>
  <si>
    <t>ГРС Богодухівка</t>
  </si>
  <si>
    <t>ГРС Мала Бурімка</t>
  </si>
  <si>
    <t>ГРС Мельники-2</t>
  </si>
  <si>
    <t>ГРС Сахнівка</t>
  </si>
  <si>
    <t>ГРС Корсунь-Шевченк.</t>
  </si>
  <si>
    <t>ГРС Жашків</t>
  </si>
  <si>
    <t>ГРС Баштечки</t>
  </si>
  <si>
    <t xml:space="preserve">ГРС Мельники </t>
  </si>
  <si>
    <t>ГРС Острожани</t>
  </si>
  <si>
    <t>АГНКС м.Золотоноша</t>
  </si>
  <si>
    <t>АГНКС м.Черкаси(1)</t>
  </si>
  <si>
    <t>ПрАТ "Миронівська птахофабрика" (ГРС Ліпляво)</t>
  </si>
  <si>
    <t>ТзОВ "ТПК Автогазінвест"(АГНКС-2)</t>
  </si>
  <si>
    <t>Черкаси-2 (осн.)</t>
  </si>
  <si>
    <t>Київська область</t>
  </si>
  <si>
    <t>ГРС Ківшовата</t>
  </si>
  <si>
    <t>ГРС Тетіїв</t>
  </si>
  <si>
    <t>ГРС Миронівка</t>
  </si>
  <si>
    <t>ГРС Ржищів</t>
  </si>
  <si>
    <t>ГРС Ставище</t>
  </si>
  <si>
    <t>ГРС Кагарлик</t>
  </si>
  <si>
    <t>ГРС Пятигори</t>
  </si>
  <si>
    <t>ГРС Високе</t>
  </si>
  <si>
    <t>ГРС Зеленьки</t>
  </si>
  <si>
    <t>ГРС Тулинці</t>
  </si>
  <si>
    <t>ГРС Вільхівець</t>
  </si>
  <si>
    <t>ГРС Росава</t>
  </si>
  <si>
    <t>ГРС Стайки</t>
  </si>
  <si>
    <t>ГРС Богуслав</t>
  </si>
  <si>
    <t>ГРС Озерна</t>
  </si>
  <si>
    <t>ПрАТ "Миронівська птахофабрика" (ГРС Тулинці-2)</t>
  </si>
  <si>
    <t xml:space="preserve"> </t>
  </si>
  <si>
    <t xml:space="preserve">Начальник управління Золотоніського ЛВУМГ          Коваль В.М.                 </t>
  </si>
  <si>
    <t>Підрозділу підприємства</t>
  </si>
  <si>
    <t xml:space="preserve"> Начальник САВ і ТМ                                                                ГончаровЮ.І.                                                                                                     </t>
  </si>
  <si>
    <t xml:space="preserve">                                                  Гончаров Ю.І.</t>
  </si>
  <si>
    <t>служба АВ і ТМ</t>
  </si>
  <si>
    <t>П/М Золотоноша</t>
  </si>
  <si>
    <t xml:space="preserve">                                              Самойленко О.В.</t>
  </si>
  <si>
    <t>Начальник лабораторії, де здійснювалось вимірювання газу    Куліш Т.В.</t>
  </si>
  <si>
    <t>Середньозважене значення вищої теплоти згоряння по маршруту № 834</t>
  </si>
  <si>
    <t>Додаток до Паспорту фізико-хімічних показників природного газу № 834</t>
  </si>
  <si>
    <r>
      <t xml:space="preserve">  по газопроводу  </t>
    </r>
    <r>
      <rPr>
        <b/>
        <i/>
        <sz val="12"/>
        <color theme="1"/>
        <rFont val="Times New Roman"/>
        <family val="1"/>
        <charset val="204"/>
      </rPr>
      <t>"</t>
    </r>
    <r>
      <rPr>
        <b/>
        <sz val="12"/>
        <color theme="1"/>
        <rFont val="Times New Roman"/>
        <family val="1"/>
        <charset val="204"/>
      </rPr>
      <t>Уренгой-Помари-Ужгород</t>
    </r>
    <r>
      <rPr>
        <b/>
        <i/>
        <sz val="12"/>
        <color theme="1"/>
        <rFont val="Times New Roman"/>
        <family val="1"/>
        <charset val="204"/>
      </rPr>
      <t>""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</si>
</sst>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\ \р/"/>
    <numFmt numFmtId="165" formatCode="0.000"/>
    <numFmt numFmtId="166" formatCode="0.0000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vertAlign val="superscript"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9.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57"/>
      <name val="Arial Cyr"/>
      <charset val="204"/>
    </font>
    <font>
      <i/>
      <sz val="10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37">
    <xf numFmtId="0" fontId="0" fillId="0" borderId="0" xfId="0"/>
    <xf numFmtId="0" fontId="3" fillId="0" borderId="1" xfId="1" applyFont="1" applyBorder="1"/>
    <xf numFmtId="0" fontId="2" fillId="0" borderId="2" xfId="1" applyFont="1" applyBorder="1" applyProtection="1">
      <protection locked="0"/>
    </xf>
    <xf numFmtId="0" fontId="1" fillId="0" borderId="2" xfId="1" applyBorder="1" applyProtection="1">
      <protection locked="0"/>
    </xf>
    <xf numFmtId="0" fontId="1" fillId="0" borderId="0" xfId="1" applyProtection="1">
      <protection locked="0"/>
    </xf>
    <xf numFmtId="0" fontId="6" fillId="0" borderId="4" xfId="1" applyFont="1" applyBorder="1"/>
    <xf numFmtId="0" fontId="2" fillId="0" borderId="0" xfId="1" applyFont="1" applyBorder="1" applyProtection="1"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8" fillId="0" borderId="0" xfId="1" applyFont="1" applyBorder="1" applyProtection="1">
      <protection locked="0"/>
    </xf>
    <xf numFmtId="0" fontId="9" fillId="0" borderId="0" xfId="1" applyFont="1" applyBorder="1" applyProtection="1">
      <protection locked="0"/>
    </xf>
    <xf numFmtId="0" fontId="10" fillId="2" borderId="0" xfId="1" applyFont="1" applyFill="1" applyBorder="1" applyAlignment="1" applyProtection="1">
      <alignment vertical="center" wrapText="1"/>
      <protection locked="0"/>
    </xf>
    <xf numFmtId="0" fontId="11" fillId="2" borderId="5" xfId="1" applyFont="1" applyFill="1" applyBorder="1" applyAlignment="1" applyProtection="1">
      <alignment vertical="center"/>
      <protection locked="0"/>
    </xf>
    <xf numFmtId="0" fontId="1" fillId="0" borderId="0" xfId="1" applyBorder="1" applyProtection="1"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1" fillId="2" borderId="0" xfId="1" applyFont="1" applyFill="1" applyBorder="1" applyAlignment="1" applyProtection="1">
      <alignment vertical="center"/>
      <protection locked="0"/>
    </xf>
    <xf numFmtId="0" fontId="3" fillId="0" borderId="4" xfId="1" applyFont="1" applyBorder="1"/>
    <xf numFmtId="0" fontId="13" fillId="0" borderId="0" xfId="1" applyFont="1" applyBorder="1" applyAlignment="1" applyProtection="1">
      <alignment vertical="center" wrapText="1"/>
      <protection locked="0"/>
    </xf>
    <xf numFmtId="0" fontId="1" fillId="0" borderId="5" xfId="1" applyFont="1" applyBorder="1" applyProtection="1">
      <protection locked="0"/>
    </xf>
    <xf numFmtId="0" fontId="15" fillId="0" borderId="0" xfId="1" applyFont="1" applyBorder="1" applyAlignment="1" applyProtection="1">
      <alignment horizontal="center"/>
      <protection locked="0"/>
    </xf>
    <xf numFmtId="0" fontId="1" fillId="0" borderId="4" xfId="1" applyBorder="1" applyProtection="1">
      <protection locked="0"/>
    </xf>
    <xf numFmtId="0" fontId="1" fillId="0" borderId="5" xfId="1" applyBorder="1" applyProtection="1">
      <protection locked="0"/>
    </xf>
    <xf numFmtId="0" fontId="7" fillId="2" borderId="24" xfId="1" applyFont="1" applyFill="1" applyBorder="1" applyAlignment="1" applyProtection="1">
      <alignment horizontal="center" vertical="center" textRotation="90" wrapText="1"/>
      <protection locked="0"/>
    </xf>
    <xf numFmtId="0" fontId="7" fillId="2" borderId="18" xfId="1" applyFont="1" applyFill="1" applyBorder="1" applyAlignment="1" applyProtection="1">
      <alignment horizontal="center" vertical="center" textRotation="90" wrapText="1"/>
      <protection locked="0"/>
    </xf>
    <xf numFmtId="0" fontId="7" fillId="2" borderId="25" xfId="1" applyFont="1" applyFill="1" applyBorder="1" applyAlignment="1" applyProtection="1">
      <alignment horizontal="center" vertical="center" textRotation="90" wrapText="1"/>
      <protection locked="0"/>
    </xf>
    <xf numFmtId="0" fontId="7" fillId="2" borderId="10" xfId="1" applyFont="1" applyFill="1" applyBorder="1" applyAlignment="1" applyProtection="1">
      <alignment horizontal="center" vertical="center" textRotation="90" wrapText="1"/>
      <protection locked="0"/>
    </xf>
    <xf numFmtId="0" fontId="7" fillId="2" borderId="26" xfId="1" applyFont="1" applyFill="1" applyBorder="1" applyAlignment="1" applyProtection="1">
      <alignment horizontal="center" vertical="center" textRotation="90" wrapText="1"/>
      <protection locked="0"/>
    </xf>
    <xf numFmtId="0" fontId="7" fillId="2" borderId="27" xfId="1" applyFont="1" applyFill="1" applyBorder="1" applyAlignment="1" applyProtection="1">
      <alignment horizontal="center" vertical="center" textRotation="90" wrapText="1"/>
      <protection locked="0"/>
    </xf>
    <xf numFmtId="0" fontId="7" fillId="2" borderId="28" xfId="1" applyFont="1" applyFill="1" applyBorder="1" applyAlignment="1" applyProtection="1">
      <alignment horizontal="center" vertical="center" textRotation="90" wrapText="1"/>
      <protection locked="0"/>
    </xf>
    <xf numFmtId="0" fontId="7" fillId="2" borderId="29" xfId="1" applyFont="1" applyFill="1" applyBorder="1" applyAlignment="1" applyProtection="1">
      <alignment horizontal="center" vertical="center" wrapText="1"/>
      <protection locked="0"/>
    </xf>
    <xf numFmtId="165" fontId="7" fillId="2" borderId="30" xfId="1" applyNumberFormat="1" applyFont="1" applyFill="1" applyBorder="1" applyAlignment="1" applyProtection="1">
      <alignment horizontal="center" vertical="center" wrapText="1"/>
      <protection locked="0"/>
    </xf>
    <xf numFmtId="165" fontId="7" fillId="2" borderId="31" xfId="1" applyNumberFormat="1" applyFont="1" applyFill="1" applyBorder="1" applyAlignment="1" applyProtection="1">
      <alignment horizontal="center" vertical="center" wrapText="1"/>
      <protection locked="0"/>
    </xf>
    <xf numFmtId="165" fontId="7" fillId="2" borderId="32" xfId="1" applyNumberFormat="1" applyFont="1" applyFill="1" applyBorder="1" applyAlignment="1" applyProtection="1">
      <alignment horizontal="center" vertical="center" wrapText="1"/>
      <protection locked="0"/>
    </xf>
    <xf numFmtId="166" fontId="7" fillId="2" borderId="29" xfId="1" applyNumberFormat="1" applyFont="1" applyFill="1" applyBorder="1" applyAlignment="1" applyProtection="1">
      <alignment horizontal="center" vertical="center" wrapText="1"/>
      <protection locked="0"/>
    </xf>
    <xf numFmtId="3" fontId="7" fillId="2" borderId="29" xfId="1" applyNumberFormat="1" applyFont="1" applyFill="1" applyBorder="1" applyAlignment="1" applyProtection="1">
      <alignment horizontal="center"/>
      <protection locked="0"/>
    </xf>
    <xf numFmtId="0" fontId="7" fillId="2" borderId="30" xfId="1" applyFont="1" applyFill="1" applyBorder="1" applyAlignment="1" applyProtection="1">
      <alignment horizontal="center" vertical="center" wrapText="1"/>
      <protection locked="0"/>
    </xf>
    <xf numFmtId="2" fontId="19" fillId="2" borderId="32" xfId="1" applyNumberFormat="1" applyFont="1" applyFill="1" applyBorder="1" applyAlignment="1" applyProtection="1">
      <alignment horizontal="center" vertical="center" wrapText="1"/>
      <protection locked="0"/>
    </xf>
    <xf numFmtId="3" fontId="7" fillId="2" borderId="29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30" xfId="1" applyNumberFormat="1" applyFont="1" applyFill="1" applyBorder="1" applyAlignment="1" applyProtection="1">
      <alignment horizontal="center" vertical="center" wrapText="1"/>
      <protection locked="0"/>
    </xf>
    <xf numFmtId="4" fontId="19" fillId="2" borderId="33" xfId="1" applyNumberFormat="1" applyFont="1" applyFill="1" applyBorder="1" applyAlignment="1" applyProtection="1">
      <alignment horizontal="center" vertical="center" wrapText="1"/>
      <protection locked="0"/>
    </xf>
    <xf numFmtId="3" fontId="19" fillId="2" borderId="34" xfId="1" applyNumberFormat="1" applyFont="1" applyFill="1" applyBorder="1" applyAlignment="1" applyProtection="1">
      <alignment horizontal="center" vertical="center" wrapText="1"/>
      <protection locked="0"/>
    </xf>
    <xf numFmtId="2" fontId="19" fillId="2" borderId="31" xfId="1" applyNumberFormat="1" applyFont="1" applyFill="1" applyBorder="1" applyAlignment="1" applyProtection="1">
      <alignment horizontal="center" vertical="center" wrapText="1"/>
      <protection locked="0"/>
    </xf>
    <xf numFmtId="2" fontId="19" fillId="2" borderId="35" xfId="1" applyNumberFormat="1" applyFont="1" applyFill="1" applyBorder="1" applyAlignment="1" applyProtection="1">
      <alignment horizontal="center" vertical="center" wrapText="1"/>
      <protection locked="0"/>
    </xf>
    <xf numFmtId="167" fontId="7" fillId="2" borderId="36" xfId="1" applyNumberFormat="1" applyFont="1" applyFill="1" applyBorder="1" applyAlignment="1" applyProtection="1">
      <alignment horizontal="center" vertical="center" wrapText="1"/>
      <protection locked="0"/>
    </xf>
    <xf numFmtId="167" fontId="7" fillId="2" borderId="37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37" xfId="1" applyFont="1" applyFill="1" applyBorder="1" applyAlignment="1" applyProtection="1">
      <alignment horizontal="center" vertical="center" wrapText="1"/>
      <protection locked="0"/>
    </xf>
    <xf numFmtId="0" fontId="7" fillId="2" borderId="38" xfId="1" applyFont="1" applyFill="1" applyBorder="1" applyAlignment="1" applyProtection="1">
      <alignment horizontal="center" vertical="center" wrapText="1"/>
      <protection locked="0"/>
    </xf>
    <xf numFmtId="165" fontId="20" fillId="2" borderId="0" xfId="1" applyNumberFormat="1" applyFont="1" applyFill="1"/>
    <xf numFmtId="0" fontId="21" fillId="2" borderId="0" xfId="1" applyFont="1" applyFill="1" applyAlignment="1">
      <alignment horizontal="center"/>
    </xf>
    <xf numFmtId="2" fontId="22" fillId="2" borderId="0" xfId="1" applyNumberFormat="1" applyFont="1" applyFill="1" applyProtection="1"/>
    <xf numFmtId="0" fontId="22" fillId="2" borderId="0" xfId="1" applyFont="1" applyFill="1" applyProtection="1">
      <protection locked="0"/>
    </xf>
    <xf numFmtId="0" fontId="7" fillId="2" borderId="39" xfId="1" applyFont="1" applyFill="1" applyBorder="1" applyAlignment="1" applyProtection="1">
      <alignment horizontal="center" vertical="center" wrapText="1"/>
      <protection locked="0"/>
    </xf>
    <xf numFmtId="165" fontId="7" fillId="2" borderId="40" xfId="1" applyNumberFormat="1" applyFont="1" applyFill="1" applyBorder="1" applyAlignment="1" applyProtection="1">
      <alignment horizontal="center" vertical="center" wrapText="1"/>
      <protection locked="0"/>
    </xf>
    <xf numFmtId="165" fontId="7" fillId="2" borderId="41" xfId="1" applyNumberFormat="1" applyFont="1" applyFill="1" applyBorder="1" applyAlignment="1" applyProtection="1">
      <alignment horizontal="center" vertical="center" wrapText="1"/>
      <protection locked="0"/>
    </xf>
    <xf numFmtId="165" fontId="7" fillId="2" borderId="42" xfId="1" applyNumberFormat="1" applyFont="1" applyFill="1" applyBorder="1" applyAlignment="1" applyProtection="1">
      <alignment horizontal="center" vertical="center" wrapText="1"/>
      <protection locked="0"/>
    </xf>
    <xf numFmtId="166" fontId="7" fillId="2" borderId="39" xfId="1" applyNumberFormat="1" applyFont="1" applyFill="1" applyBorder="1" applyAlignment="1" applyProtection="1">
      <alignment horizontal="center" vertical="center" wrapText="1"/>
      <protection locked="0"/>
    </xf>
    <xf numFmtId="3" fontId="7" fillId="2" borderId="39" xfId="1" applyNumberFormat="1" applyFont="1" applyFill="1" applyBorder="1" applyAlignment="1" applyProtection="1">
      <alignment horizontal="center"/>
      <protection locked="0"/>
    </xf>
    <xf numFmtId="2" fontId="7" fillId="2" borderId="40" xfId="1" applyNumberFormat="1" applyFont="1" applyFill="1" applyBorder="1" applyAlignment="1" applyProtection="1">
      <alignment horizontal="center" vertical="center" wrapText="1"/>
      <protection locked="0"/>
    </xf>
    <xf numFmtId="2" fontId="19" fillId="2" borderId="42" xfId="1" applyNumberFormat="1" applyFont="1" applyFill="1" applyBorder="1" applyAlignment="1" applyProtection="1">
      <alignment horizontal="center" vertical="center" wrapText="1"/>
      <protection locked="0"/>
    </xf>
    <xf numFmtId="3" fontId="7" fillId="2" borderId="39" xfId="1" applyNumberFormat="1" applyFont="1" applyFill="1" applyBorder="1" applyAlignment="1" applyProtection="1">
      <alignment horizontal="center" vertical="center" wrapText="1"/>
      <protection locked="0"/>
    </xf>
    <xf numFmtId="4" fontId="19" fillId="2" borderId="35" xfId="1" applyNumberFormat="1" applyFont="1" applyFill="1" applyBorder="1" applyAlignment="1" applyProtection="1">
      <alignment horizontal="center" vertical="center" wrapText="1"/>
      <protection locked="0"/>
    </xf>
    <xf numFmtId="3" fontId="19" fillId="2" borderId="43" xfId="1" applyNumberFormat="1" applyFont="1" applyFill="1" applyBorder="1" applyAlignment="1" applyProtection="1">
      <alignment horizontal="center" vertical="center" wrapText="1"/>
      <protection locked="0"/>
    </xf>
    <xf numFmtId="2" fontId="19" fillId="2" borderId="41" xfId="1" applyNumberFormat="1" applyFont="1" applyFill="1" applyBorder="1" applyAlignment="1" applyProtection="1">
      <alignment horizontal="center" vertical="center" wrapText="1"/>
      <protection locked="0"/>
    </xf>
    <xf numFmtId="167" fontId="7" fillId="2" borderId="40" xfId="1" applyNumberFormat="1" applyFont="1" applyFill="1" applyBorder="1" applyAlignment="1" applyProtection="1">
      <alignment horizontal="center" vertical="center" wrapText="1"/>
      <protection locked="0"/>
    </xf>
    <xf numFmtId="167" fontId="7" fillId="2" borderId="4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41" xfId="1" applyFont="1" applyFill="1" applyBorder="1" applyAlignment="1" applyProtection="1">
      <alignment horizontal="center" vertical="center" wrapText="1"/>
      <protection locked="0"/>
    </xf>
    <xf numFmtId="0" fontId="7" fillId="2" borderId="35" xfId="1" applyFont="1" applyFill="1" applyBorder="1" applyAlignment="1" applyProtection="1">
      <alignment horizontal="center" vertical="center" wrapText="1"/>
      <protection locked="0"/>
    </xf>
    <xf numFmtId="165" fontId="7" fillId="2" borderId="40" xfId="1" applyNumberFormat="1" applyFont="1" applyFill="1" applyBorder="1" applyAlignment="1" applyProtection="1">
      <alignment horizontal="center"/>
      <protection locked="0"/>
    </xf>
    <xf numFmtId="165" fontId="7" fillId="2" borderId="41" xfId="1" applyNumberFormat="1" applyFont="1" applyFill="1" applyBorder="1" applyAlignment="1" applyProtection="1">
      <alignment horizontal="center"/>
      <protection locked="0"/>
    </xf>
    <xf numFmtId="165" fontId="7" fillId="2" borderId="42" xfId="1" applyNumberFormat="1" applyFont="1" applyFill="1" applyBorder="1" applyAlignment="1" applyProtection="1">
      <alignment horizontal="center"/>
      <protection locked="0"/>
    </xf>
    <xf numFmtId="166" fontId="7" fillId="2" borderId="39" xfId="1" applyNumberFormat="1" applyFont="1" applyFill="1" applyBorder="1" applyAlignment="1">
      <alignment horizontal="center"/>
    </xf>
    <xf numFmtId="2" fontId="7" fillId="2" borderId="40" xfId="1" applyNumberFormat="1" applyFont="1" applyFill="1" applyBorder="1" applyAlignment="1">
      <alignment horizontal="center"/>
    </xf>
    <xf numFmtId="3" fontId="19" fillId="2" borderId="43" xfId="1" applyNumberFormat="1" applyFont="1" applyFill="1" applyBorder="1" applyAlignment="1">
      <alignment horizontal="center"/>
    </xf>
    <xf numFmtId="2" fontId="19" fillId="2" borderId="41" xfId="1" applyNumberFormat="1" applyFont="1" applyFill="1" applyBorder="1" applyAlignment="1">
      <alignment horizontal="center"/>
    </xf>
    <xf numFmtId="167" fontId="7" fillId="2" borderId="40" xfId="1" applyNumberFormat="1" applyFont="1" applyFill="1" applyBorder="1" applyAlignment="1">
      <alignment horizontal="center"/>
    </xf>
    <xf numFmtId="2" fontId="1" fillId="2" borderId="0" xfId="1" applyNumberFormat="1" applyFill="1" applyProtection="1"/>
    <xf numFmtId="0" fontId="1" fillId="2" borderId="0" xfId="1" applyFill="1" applyProtection="1">
      <protection locked="0"/>
    </xf>
    <xf numFmtId="0" fontId="7" fillId="2" borderId="44" xfId="1" applyFont="1" applyFill="1" applyBorder="1" applyAlignment="1" applyProtection="1">
      <alignment horizontal="center" vertical="center" wrapText="1"/>
      <protection locked="0"/>
    </xf>
    <xf numFmtId="165" fontId="7" fillId="2" borderId="36" xfId="1" applyNumberFormat="1" applyFont="1" applyFill="1" applyBorder="1" applyAlignment="1" applyProtection="1">
      <alignment horizontal="center"/>
      <protection locked="0"/>
    </xf>
    <xf numFmtId="165" fontId="7" fillId="2" borderId="37" xfId="1" applyNumberFormat="1" applyFont="1" applyFill="1" applyBorder="1" applyAlignment="1" applyProtection="1">
      <alignment horizontal="center"/>
      <protection locked="0"/>
    </xf>
    <xf numFmtId="165" fontId="7" fillId="2" borderId="45" xfId="1" applyNumberFormat="1" applyFont="1" applyFill="1" applyBorder="1" applyAlignment="1" applyProtection="1">
      <alignment horizontal="center"/>
      <protection locked="0"/>
    </xf>
    <xf numFmtId="166" fontId="7" fillId="2" borderId="44" xfId="1" applyNumberFormat="1" applyFont="1" applyFill="1" applyBorder="1" applyAlignment="1">
      <alignment horizontal="center"/>
    </xf>
    <xf numFmtId="3" fontId="19" fillId="2" borderId="46" xfId="1" applyNumberFormat="1" applyFont="1" applyFill="1" applyBorder="1" applyAlignment="1">
      <alignment horizontal="center"/>
    </xf>
    <xf numFmtId="2" fontId="19" fillId="2" borderId="37" xfId="1" applyNumberFormat="1" applyFont="1" applyFill="1" applyBorder="1" applyAlignment="1">
      <alignment horizontal="center"/>
    </xf>
    <xf numFmtId="167" fontId="7" fillId="2" borderId="36" xfId="1" applyNumberFormat="1" applyFont="1" applyFill="1" applyBorder="1" applyAlignment="1">
      <alignment horizontal="center"/>
    </xf>
    <xf numFmtId="2" fontId="7" fillId="2" borderId="36" xfId="1" applyNumberFormat="1" applyFont="1" applyFill="1" applyBorder="1" applyAlignment="1">
      <alignment horizontal="center"/>
    </xf>
    <xf numFmtId="2" fontId="19" fillId="2" borderId="45" xfId="1" applyNumberFormat="1" applyFont="1" applyFill="1" applyBorder="1" applyAlignment="1" applyProtection="1">
      <alignment horizontal="center" vertical="center" wrapText="1"/>
      <protection locked="0"/>
    </xf>
    <xf numFmtId="4" fontId="19" fillId="2" borderId="38" xfId="1" applyNumberFormat="1" applyFont="1" applyFill="1" applyBorder="1" applyAlignment="1" applyProtection="1">
      <alignment horizontal="center" vertical="center" wrapText="1"/>
      <protection locked="0"/>
    </xf>
    <xf numFmtId="165" fontId="7" fillId="2" borderId="40" xfId="1" applyNumberFormat="1" applyFont="1" applyFill="1" applyBorder="1" applyAlignment="1">
      <alignment horizontal="center"/>
    </xf>
    <xf numFmtId="165" fontId="7" fillId="2" borderId="41" xfId="1" applyNumberFormat="1" applyFont="1" applyFill="1" applyBorder="1" applyAlignment="1">
      <alignment horizontal="center"/>
    </xf>
    <xf numFmtId="165" fontId="7" fillId="2" borderId="42" xfId="1" applyNumberFormat="1" applyFont="1" applyFill="1" applyBorder="1" applyAlignment="1">
      <alignment horizontal="center"/>
    </xf>
    <xf numFmtId="165" fontId="7" fillId="2" borderId="36" xfId="1" applyNumberFormat="1" applyFont="1" applyFill="1" applyBorder="1" applyAlignment="1">
      <alignment horizontal="center"/>
    </xf>
    <xf numFmtId="165" fontId="7" fillId="2" borderId="37" xfId="1" applyNumberFormat="1" applyFont="1" applyFill="1" applyBorder="1" applyAlignment="1">
      <alignment horizontal="center"/>
    </xf>
    <xf numFmtId="165" fontId="7" fillId="2" borderId="45" xfId="1" applyNumberFormat="1" applyFont="1" applyFill="1" applyBorder="1" applyAlignment="1">
      <alignment horizontal="center"/>
    </xf>
    <xf numFmtId="165" fontId="7" fillId="2" borderId="35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36" xfId="1" applyNumberFormat="1" applyFont="1" applyFill="1" applyBorder="1" applyAlignment="1" applyProtection="1">
      <alignment horizontal="center" vertical="center" wrapText="1"/>
      <protection locked="0"/>
    </xf>
    <xf numFmtId="3" fontId="19" fillId="2" borderId="39" xfId="1" applyNumberFormat="1" applyFont="1" applyFill="1" applyBorder="1" applyAlignment="1" applyProtection="1">
      <alignment horizontal="center" vertical="center" wrapText="1"/>
      <protection locked="0"/>
    </xf>
    <xf numFmtId="2" fontId="19" fillId="2" borderId="40" xfId="1" applyNumberFormat="1" applyFont="1" applyFill="1" applyBorder="1" applyAlignment="1">
      <alignment horizontal="center"/>
    </xf>
    <xf numFmtId="3" fontId="7" fillId="2" borderId="43" xfId="1" applyNumberFormat="1" applyFont="1" applyFill="1" applyBorder="1" applyAlignment="1">
      <alignment horizontal="center"/>
    </xf>
    <xf numFmtId="2" fontId="7" fillId="2" borderId="41" xfId="1" applyNumberFormat="1" applyFont="1" applyFill="1" applyBorder="1" applyAlignment="1">
      <alignment horizontal="center"/>
    </xf>
    <xf numFmtId="2" fontId="19" fillId="2" borderId="36" xfId="1" applyNumberFormat="1" applyFont="1" applyFill="1" applyBorder="1" applyAlignment="1">
      <alignment horizontal="center"/>
    </xf>
    <xf numFmtId="166" fontId="7" fillId="2" borderId="41" xfId="1" applyNumberFormat="1" applyFont="1" applyFill="1" applyBorder="1" applyAlignment="1" applyProtection="1">
      <alignment horizontal="center" vertical="center" wrapText="1"/>
      <protection locked="0"/>
    </xf>
    <xf numFmtId="166" fontId="7" fillId="2" borderId="35" xfId="1" applyNumberFormat="1" applyFont="1" applyFill="1" applyBorder="1" applyAlignment="1" applyProtection="1">
      <alignment horizontal="center" vertical="center" wrapText="1"/>
      <protection locked="0"/>
    </xf>
    <xf numFmtId="166" fontId="7" fillId="2" borderId="40" xfId="1" applyNumberFormat="1" applyFont="1" applyFill="1" applyBorder="1" applyAlignment="1">
      <alignment horizontal="center"/>
    </xf>
    <xf numFmtId="166" fontId="7" fillId="2" borderId="41" xfId="1" applyNumberFormat="1" applyFont="1" applyFill="1" applyBorder="1" applyAlignment="1">
      <alignment horizontal="center"/>
    </xf>
    <xf numFmtId="166" fontId="7" fillId="2" borderId="42" xfId="1" applyNumberFormat="1" applyFont="1" applyFill="1" applyBorder="1" applyAlignment="1">
      <alignment horizontal="center"/>
    </xf>
    <xf numFmtId="166" fontId="7" fillId="2" borderId="36" xfId="1" applyNumberFormat="1" applyFont="1" applyFill="1" applyBorder="1" applyAlignment="1">
      <alignment horizontal="center"/>
    </xf>
    <xf numFmtId="166" fontId="7" fillId="2" borderId="37" xfId="1" applyNumberFormat="1" applyFont="1" applyFill="1" applyBorder="1" applyAlignment="1">
      <alignment horizontal="center"/>
    </xf>
    <xf numFmtId="166" fontId="7" fillId="2" borderId="45" xfId="1" applyNumberFormat="1" applyFont="1" applyFill="1" applyBorder="1" applyAlignment="1">
      <alignment horizontal="center"/>
    </xf>
    <xf numFmtId="165" fontId="19" fillId="2" borderId="41" xfId="1" applyNumberFormat="1" applyFont="1" applyFill="1" applyBorder="1" applyAlignment="1" applyProtection="1">
      <alignment horizontal="center" vertical="center" wrapText="1"/>
      <protection locked="0"/>
    </xf>
    <xf numFmtId="166" fontId="23" fillId="2" borderId="35" xfId="1" applyNumberFormat="1" applyFont="1" applyFill="1" applyBorder="1" applyAlignment="1" applyProtection="1">
      <alignment horizontal="center" vertical="center" wrapText="1"/>
      <protection locked="0"/>
    </xf>
    <xf numFmtId="165" fontId="1" fillId="0" borderId="0" xfId="1" applyNumberFormat="1"/>
    <xf numFmtId="0" fontId="21" fillId="0" borderId="0" xfId="1" applyFont="1" applyAlignment="1">
      <alignment horizontal="center"/>
    </xf>
    <xf numFmtId="2" fontId="1" fillId="0" borderId="0" xfId="1" applyNumberFormat="1" applyProtection="1"/>
    <xf numFmtId="0" fontId="1" fillId="0" borderId="4" xfId="1" applyFont="1" applyBorder="1" applyProtection="1"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25" fillId="0" borderId="0" xfId="1" applyFont="1" applyBorder="1" applyAlignment="1" applyProtection="1">
      <alignment vertical="center"/>
      <protection locked="0"/>
    </xf>
    <xf numFmtId="0" fontId="28" fillId="0" borderId="0" xfId="1" applyFont="1"/>
    <xf numFmtId="0" fontId="27" fillId="0" borderId="0" xfId="1" applyFont="1" applyAlignment="1"/>
    <xf numFmtId="0" fontId="29" fillId="2" borderId="31" xfId="1" applyFont="1" applyFill="1" applyBorder="1" applyAlignment="1">
      <alignment horizontal="left" vertical="center" wrapText="1"/>
    </xf>
    <xf numFmtId="4" fontId="29" fillId="0" borderId="11" xfId="1" applyNumberFormat="1" applyFont="1" applyBorder="1" applyAlignment="1">
      <alignment horizontal="center" vertical="center" wrapText="1"/>
    </xf>
    <xf numFmtId="3" fontId="29" fillId="0" borderId="11" xfId="1" applyNumberFormat="1" applyFont="1" applyBorder="1" applyAlignment="1">
      <alignment horizontal="center" vertical="center"/>
    </xf>
    <xf numFmtId="4" fontId="29" fillId="0" borderId="33" xfId="1" applyNumberFormat="1" applyFont="1" applyBorder="1" applyAlignment="1">
      <alignment horizontal="center" vertical="center"/>
    </xf>
    <xf numFmtId="0" fontId="29" fillId="2" borderId="41" xfId="1" applyFont="1" applyFill="1" applyBorder="1" applyAlignment="1">
      <alignment horizontal="left" vertical="center" wrapText="1"/>
    </xf>
    <xf numFmtId="4" fontId="29" fillId="0" borderId="41" xfId="1" applyNumberFormat="1" applyFont="1" applyBorder="1" applyAlignment="1">
      <alignment horizontal="center" vertical="center" wrapText="1"/>
    </xf>
    <xf numFmtId="3" fontId="29" fillId="0" borderId="41" xfId="1" applyNumberFormat="1" applyFont="1" applyBorder="1" applyAlignment="1">
      <alignment horizontal="center" vertical="center" wrapText="1"/>
    </xf>
    <xf numFmtId="4" fontId="29" fillId="0" borderId="31" xfId="1" applyNumberFormat="1" applyFont="1" applyBorder="1" applyAlignment="1">
      <alignment horizontal="center" vertical="center" wrapText="1"/>
    </xf>
    <xf numFmtId="3" fontId="29" fillId="0" borderId="41" xfId="1" applyNumberFormat="1" applyFont="1" applyBorder="1" applyAlignment="1">
      <alignment horizontal="center" vertical="center"/>
    </xf>
    <xf numFmtId="4" fontId="29" fillId="0" borderId="35" xfId="1" applyNumberFormat="1" applyFont="1" applyBorder="1" applyAlignment="1">
      <alignment horizontal="center" vertical="center"/>
    </xf>
    <xf numFmtId="2" fontId="30" fillId="2" borderId="31" xfId="1" applyNumberFormat="1" applyFont="1" applyFill="1" applyBorder="1" applyAlignment="1">
      <alignment horizontal="left" vertical="center"/>
    </xf>
    <xf numFmtId="3" fontId="27" fillId="0" borderId="31" xfId="1" applyNumberFormat="1" applyFont="1" applyBorder="1" applyAlignment="1">
      <alignment horizontal="center" vertical="center"/>
    </xf>
    <xf numFmtId="4" fontId="27" fillId="0" borderId="33" xfId="1" applyNumberFormat="1" applyFont="1" applyBorder="1" applyAlignment="1">
      <alignment horizontal="center" vertical="center"/>
    </xf>
    <xf numFmtId="2" fontId="30" fillId="2" borderId="41" xfId="1" applyNumberFormat="1" applyFont="1" applyFill="1" applyBorder="1" applyAlignment="1">
      <alignment horizontal="left" vertical="center"/>
    </xf>
    <xf numFmtId="3" fontId="27" fillId="0" borderId="41" xfId="1" applyNumberFormat="1" applyFont="1" applyBorder="1" applyAlignment="1">
      <alignment horizontal="center" vertical="center"/>
    </xf>
    <xf numFmtId="4" fontId="27" fillId="0" borderId="35" xfId="1" applyNumberFormat="1" applyFont="1" applyBorder="1" applyAlignment="1">
      <alignment horizontal="center" vertical="center"/>
    </xf>
    <xf numFmtId="4" fontId="29" fillId="0" borderId="37" xfId="1" applyNumberFormat="1" applyFont="1" applyBorder="1" applyAlignment="1">
      <alignment horizontal="center" vertical="center" wrapText="1"/>
    </xf>
    <xf numFmtId="2" fontId="30" fillId="2" borderId="41" xfId="1" applyNumberFormat="1" applyFont="1" applyFill="1" applyBorder="1" applyAlignment="1">
      <alignment horizontal="left" vertical="center" wrapText="1"/>
    </xf>
    <xf numFmtId="4" fontId="27" fillId="0" borderId="41" xfId="1" applyNumberFormat="1" applyFont="1" applyBorder="1" applyAlignment="1">
      <alignment horizontal="center" vertical="center" wrapText="1"/>
    </xf>
    <xf numFmtId="0" fontId="27" fillId="3" borderId="9" xfId="1" applyFont="1" applyFill="1" applyBorder="1" applyAlignment="1">
      <alignment horizontal="left" vertical="center" wrapText="1"/>
    </xf>
    <xf numFmtId="4" fontId="27" fillId="3" borderId="20" xfId="1" applyNumberFormat="1" applyFont="1" applyFill="1" applyBorder="1" applyAlignment="1">
      <alignment horizontal="center" vertical="center"/>
    </xf>
    <xf numFmtId="3" fontId="27" fillId="3" borderId="20" xfId="1" applyNumberFormat="1" applyFont="1" applyFill="1" applyBorder="1" applyAlignment="1">
      <alignment horizontal="center" vertical="center"/>
    </xf>
    <xf numFmtId="0" fontId="12" fillId="0" borderId="47" xfId="1" applyFont="1" applyBorder="1" applyAlignment="1" applyProtection="1">
      <alignment horizontal="left" vertical="center"/>
      <protection locked="0"/>
    </xf>
    <xf numFmtId="0" fontId="27" fillId="0" borderId="17" xfId="1" applyFont="1" applyBorder="1" applyAlignment="1">
      <alignment horizontal="center" vertical="center" wrapText="1"/>
    </xf>
    <xf numFmtId="0" fontId="25" fillId="0" borderId="0" xfId="1" applyFont="1" applyBorder="1" applyAlignment="1" applyProtection="1">
      <alignment horizontal="right" vertical="center"/>
      <protection locked="0"/>
    </xf>
    <xf numFmtId="0" fontId="12" fillId="0" borderId="41" xfId="1" applyFont="1" applyBorder="1" applyAlignment="1" applyProtection="1">
      <alignment horizontal="left" vertical="center"/>
      <protection locked="0"/>
    </xf>
    <xf numFmtId="4" fontId="7" fillId="0" borderId="41" xfId="1" applyNumberFormat="1" applyFont="1" applyBorder="1" applyAlignment="1" applyProtection="1">
      <alignment horizontal="left" vertical="center"/>
      <protection locked="0"/>
    </xf>
    <xf numFmtId="3" fontId="7" fillId="0" borderId="41" xfId="1" applyNumberFormat="1" applyFont="1" applyBorder="1" applyAlignment="1" applyProtection="1">
      <alignment horizontal="left" vertical="center"/>
      <protection locked="0"/>
    </xf>
    <xf numFmtId="0" fontId="28" fillId="0" borderId="47" xfId="1" applyFont="1" applyBorder="1"/>
    <xf numFmtId="0" fontId="25" fillId="0" borderId="47" xfId="1" applyFont="1" applyBorder="1" applyAlignment="1" applyProtection="1">
      <alignment horizontal="right" vertical="center"/>
      <protection locked="0"/>
    </xf>
    <xf numFmtId="0" fontId="25" fillId="0" borderId="47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horizontal="left" vertical="center"/>
      <protection locked="0"/>
    </xf>
    <xf numFmtId="0" fontId="28" fillId="0" borderId="0" xfId="1" applyFont="1" applyBorder="1"/>
    <xf numFmtId="0" fontId="12" fillId="0" borderId="47" xfId="1" applyFont="1" applyBorder="1" applyAlignment="1" applyProtection="1">
      <alignment vertical="center"/>
      <protection locked="0"/>
    </xf>
    <xf numFmtId="0" fontId="25" fillId="0" borderId="0" xfId="1" applyFont="1" applyBorder="1" applyAlignment="1" applyProtection="1">
      <alignment vertical="center" wrapText="1"/>
      <protection locked="0"/>
    </xf>
    <xf numFmtId="0" fontId="28" fillId="0" borderId="0" xfId="1" applyFont="1" applyAlignment="1"/>
    <xf numFmtId="0" fontId="28" fillId="0" borderId="47" xfId="1" applyFont="1" applyBorder="1" applyAlignment="1"/>
    <xf numFmtId="0" fontId="1" fillId="0" borderId="47" xfId="1" applyBorder="1" applyAlignment="1"/>
    <xf numFmtId="0" fontId="27" fillId="2" borderId="7" xfId="1" applyFont="1" applyFill="1" applyBorder="1" applyAlignment="1">
      <alignment horizontal="left" vertical="center" wrapText="1"/>
    </xf>
    <xf numFmtId="0" fontId="28" fillId="0" borderId="0" xfId="1" applyFont="1" applyAlignment="1">
      <alignment horizontal="right"/>
    </xf>
    <xf numFmtId="0" fontId="1" fillId="0" borderId="0" xfId="1" applyBorder="1" applyAlignment="1"/>
    <xf numFmtId="0" fontId="28" fillId="0" borderId="48" xfId="1" applyFont="1" applyBorder="1" applyAlignment="1">
      <alignment horizontal="right"/>
    </xf>
    <xf numFmtId="0" fontId="12" fillId="0" borderId="47" xfId="1" applyFont="1" applyBorder="1" applyAlignment="1" applyProtection="1">
      <alignment horizontal="left" vertical="center"/>
      <protection locked="0"/>
    </xf>
    <xf numFmtId="0" fontId="26" fillId="2" borderId="0" xfId="1" applyFont="1" applyFill="1" applyBorder="1" applyAlignment="1" applyProtection="1">
      <alignment horizontal="left" vertical="center"/>
      <protection locked="0"/>
    </xf>
    <xf numFmtId="2" fontId="7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2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1" applyBorder="1" applyAlignment="1" applyProtection="1">
      <alignment horizontal="center"/>
      <protection locked="0"/>
    </xf>
    <xf numFmtId="0" fontId="1" fillId="0" borderId="2" xfId="1" applyBorder="1" applyAlignment="1" applyProtection="1">
      <alignment horizontal="center"/>
      <protection locked="0"/>
    </xf>
    <xf numFmtId="0" fontId="1" fillId="0" borderId="3" xfId="1" applyBorder="1" applyAlignment="1" applyProtection="1">
      <alignment horizontal="center"/>
      <protection locked="0"/>
    </xf>
    <xf numFmtId="0" fontId="12" fillId="0" borderId="7" xfId="1" applyFont="1" applyBorder="1" applyAlignment="1" applyProtection="1">
      <alignment horizontal="right" vertical="center" wrapText="1"/>
      <protection locked="0"/>
    </xf>
    <xf numFmtId="0" fontId="12" fillId="0" borderId="8" xfId="1" applyFont="1" applyBorder="1" applyAlignment="1" applyProtection="1">
      <alignment horizontal="right" vertical="center" wrapText="1"/>
      <protection locked="0"/>
    </xf>
    <xf numFmtId="0" fontId="12" fillId="0" borderId="9" xfId="1" applyFont="1" applyBorder="1" applyAlignment="1" applyProtection="1">
      <alignment horizontal="right" vertical="center" wrapText="1"/>
      <protection locked="0"/>
    </xf>
    <xf numFmtId="0" fontId="12" fillId="0" borderId="4" xfId="1" applyFont="1" applyBorder="1" applyAlignment="1" applyProtection="1">
      <alignment horizontal="right" wrapText="1"/>
    </xf>
    <xf numFmtId="0" fontId="12" fillId="0" borderId="0" xfId="1" applyFont="1" applyBorder="1" applyAlignment="1" applyProtection="1">
      <alignment horizontal="right" wrapText="1"/>
    </xf>
    <xf numFmtId="0" fontId="12" fillId="0" borderId="5" xfId="1" applyFont="1" applyBorder="1" applyAlignment="1" applyProtection="1">
      <alignment horizontal="right" wrapText="1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12" fillId="0" borderId="7" xfId="1" applyFont="1" applyBorder="1" applyAlignment="1" applyProtection="1">
      <alignment horizontal="center" vertical="center" wrapText="1"/>
      <protection locked="0"/>
    </xf>
    <xf numFmtId="0" fontId="12" fillId="0" borderId="8" xfId="1" applyFont="1" applyBorder="1" applyAlignment="1" applyProtection="1">
      <alignment horizontal="center" vertical="center" wrapText="1"/>
      <protection locked="0"/>
    </xf>
    <xf numFmtId="0" fontId="12" fillId="0" borderId="9" xfId="1" applyFont="1" applyBorder="1" applyAlignment="1" applyProtection="1">
      <alignment horizontal="center" vertical="center" wrapText="1"/>
      <protection locked="0"/>
    </xf>
    <xf numFmtId="1" fontId="7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7" fillId="2" borderId="2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1" applyFont="1" applyBorder="1" applyAlignment="1" applyProtection="1">
      <alignment horizontal="left" vertical="center" textRotation="90" wrapText="1"/>
      <protection locked="0"/>
    </xf>
    <xf numFmtId="0" fontId="7" fillId="0" borderId="18" xfId="1" applyFont="1" applyBorder="1" applyAlignment="1" applyProtection="1">
      <alignment horizontal="left" vertical="center" textRotation="90" wrapText="1"/>
      <protection locked="0"/>
    </xf>
    <xf numFmtId="0" fontId="7" fillId="0" borderId="22" xfId="1" applyFont="1" applyBorder="1" applyAlignment="1" applyProtection="1">
      <alignment horizontal="left" vertical="center" textRotation="90" wrapText="1"/>
      <protection locked="0"/>
    </xf>
    <xf numFmtId="0" fontId="7" fillId="0" borderId="12" xfId="1" applyFont="1" applyBorder="1" applyAlignment="1" applyProtection="1">
      <alignment horizontal="center" vertical="center" textRotation="90" wrapText="1"/>
      <protection locked="0"/>
    </xf>
    <xf numFmtId="0" fontId="7" fillId="0" borderId="19" xfId="1" applyFont="1" applyBorder="1" applyAlignment="1" applyProtection="1">
      <alignment horizontal="center" vertical="center" textRotation="90" wrapText="1"/>
      <protection locked="0"/>
    </xf>
    <xf numFmtId="0" fontId="7" fillId="0" borderId="23" xfId="1" applyFont="1" applyBorder="1" applyAlignment="1" applyProtection="1">
      <alignment horizontal="center" vertical="center" textRotation="90" wrapText="1"/>
      <protection locked="0"/>
    </xf>
    <xf numFmtId="0" fontId="7" fillId="0" borderId="6" xfId="1" applyFont="1" applyBorder="1" applyAlignment="1" applyProtection="1">
      <alignment horizontal="center" vertical="center" textRotation="90" wrapText="1"/>
      <protection locked="0"/>
    </xf>
    <xf numFmtId="0" fontId="7" fillId="0" borderId="13" xfId="1" applyFont="1" applyBorder="1" applyAlignment="1" applyProtection="1">
      <alignment horizontal="center" vertical="center" textRotation="90" wrapText="1"/>
      <protection locked="0"/>
    </xf>
    <xf numFmtId="0" fontId="7" fillId="0" borderId="20" xfId="1" applyFont="1" applyBorder="1" applyAlignment="1" applyProtection="1">
      <alignment horizontal="center" vertical="center" textRotation="90" wrapText="1"/>
      <protection locked="0"/>
    </xf>
    <xf numFmtId="0" fontId="7" fillId="0" borderId="7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10" xfId="1" applyFont="1" applyBorder="1" applyAlignment="1" applyProtection="1">
      <alignment horizontal="center" vertical="center" textRotation="90" wrapText="1"/>
      <protection locked="0"/>
    </xf>
    <xf numFmtId="0" fontId="7" fillId="0" borderId="21" xfId="1" applyFont="1" applyBorder="1" applyAlignment="1" applyProtection="1">
      <alignment horizontal="center" vertical="center" textRotation="90" wrapText="1"/>
      <protection locked="0"/>
    </xf>
    <xf numFmtId="0" fontId="7" fillId="0" borderId="11" xfId="1" applyFont="1" applyBorder="1" applyAlignment="1" applyProtection="1">
      <alignment horizontal="center" vertical="center" textRotation="90" wrapText="1"/>
      <protection locked="0"/>
    </xf>
    <xf numFmtId="0" fontId="7" fillId="0" borderId="22" xfId="1" applyFont="1" applyBorder="1" applyAlignment="1" applyProtection="1">
      <alignment horizontal="center" vertical="center" textRotation="90" wrapText="1"/>
      <protection locked="0"/>
    </xf>
    <xf numFmtId="0" fontId="7" fillId="2" borderId="7" xfId="1" applyFont="1" applyFill="1" applyBorder="1" applyAlignment="1" applyProtection="1">
      <alignment horizontal="center" vertical="center" wrapText="1"/>
      <protection locked="0"/>
    </xf>
    <xf numFmtId="0" fontId="7" fillId="2" borderId="8" xfId="1" applyFont="1" applyFill="1" applyBorder="1" applyAlignment="1" applyProtection="1">
      <alignment horizontal="center" vertical="center" wrapText="1"/>
      <protection locked="0"/>
    </xf>
    <xf numFmtId="0" fontId="7" fillId="2" borderId="9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  <protection locked="0"/>
    </xf>
    <xf numFmtId="0" fontId="7" fillId="0" borderId="3" xfId="1" applyFont="1" applyBorder="1" applyAlignment="1" applyProtection="1">
      <alignment horizontal="center" vertical="center" wrapText="1"/>
      <protection locked="0"/>
    </xf>
    <xf numFmtId="0" fontId="7" fillId="0" borderId="14" xfId="1" applyFont="1" applyBorder="1" applyAlignment="1" applyProtection="1">
      <alignment horizontal="center" vertical="center" wrapText="1"/>
      <protection locked="0"/>
    </xf>
    <xf numFmtId="0" fontId="7" fillId="0" borderId="15" xfId="1" applyFont="1" applyBorder="1" applyAlignment="1" applyProtection="1">
      <alignment horizontal="center" vertical="center" wrapText="1"/>
      <protection locked="0"/>
    </xf>
    <xf numFmtId="0" fontId="7" fillId="0" borderId="16" xfId="1" applyFont="1" applyBorder="1" applyAlignment="1" applyProtection="1">
      <alignment horizontal="center" vertical="center" wrapText="1"/>
      <protection locked="0"/>
    </xf>
    <xf numFmtId="0" fontId="7" fillId="0" borderId="7" xfId="1" applyFont="1" applyBorder="1" applyAlignment="1" applyProtection="1">
      <alignment horizontal="center" vertical="center" wrapText="1"/>
      <protection locked="0"/>
    </xf>
    <xf numFmtId="0" fontId="7" fillId="0" borderId="8" xfId="1" applyFont="1" applyBorder="1" applyAlignment="1" applyProtection="1">
      <alignment horizontal="center" vertical="center" wrapText="1"/>
      <protection locked="0"/>
    </xf>
    <xf numFmtId="0" fontId="7" fillId="0" borderId="9" xfId="1" applyFont="1" applyBorder="1" applyAlignment="1" applyProtection="1">
      <alignment horizontal="center" vertical="center" wrapText="1"/>
      <protection locked="0"/>
    </xf>
    <xf numFmtId="0" fontId="7" fillId="0" borderId="17" xfId="1" applyFont="1" applyBorder="1" applyAlignment="1" applyProtection="1">
      <alignment horizontal="center" vertical="center" textRotation="90" wrapText="1"/>
      <protection locked="0"/>
    </xf>
    <xf numFmtId="0" fontId="7" fillId="0" borderId="11" xfId="1" applyFont="1" applyBorder="1" applyAlignment="1" applyProtection="1">
      <alignment horizontal="right" vertical="center" textRotation="90" wrapText="1"/>
      <protection locked="0"/>
    </xf>
    <xf numFmtId="0" fontId="7" fillId="0" borderId="18" xfId="1" applyFont="1" applyBorder="1" applyAlignment="1" applyProtection="1">
      <alignment horizontal="right" vertical="center" textRotation="90" wrapText="1"/>
      <protection locked="0"/>
    </xf>
    <xf numFmtId="0" fontId="7" fillId="0" borderId="22" xfId="1" applyFont="1" applyBorder="1" applyAlignment="1" applyProtection="1">
      <alignment horizontal="right" vertical="center" textRotation="90" wrapText="1"/>
      <protection locked="0"/>
    </xf>
    <xf numFmtId="0" fontId="4" fillId="0" borderId="2" xfId="1" applyFont="1" applyBorder="1" applyAlignment="1" applyProtection="1">
      <alignment horizontal="center"/>
      <protection locked="0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horizontal="left" vertical="center" wrapText="1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5" fillId="0" borderId="0" xfId="1" applyFont="1" applyBorder="1" applyAlignment="1" applyProtection="1">
      <alignment horizontal="right"/>
      <protection locked="0"/>
    </xf>
    <xf numFmtId="164" fontId="5" fillId="0" borderId="0" xfId="1" applyNumberFormat="1" applyFont="1" applyBorder="1" applyAlignment="1" applyProtection="1">
      <alignment horizontal="center"/>
      <protection locked="0"/>
    </xf>
    <xf numFmtId="164" fontId="5" fillId="0" borderId="0" xfId="1" applyNumberFormat="1" applyFont="1" applyBorder="1" applyAlignment="1" applyProtection="1">
      <alignment horizontal="center"/>
    </xf>
    <xf numFmtId="164" fontId="5" fillId="0" borderId="5" xfId="1" applyNumberFormat="1" applyFont="1" applyBorder="1" applyAlignment="1" applyProtection="1">
      <alignment horizontal="center"/>
    </xf>
    <xf numFmtId="0" fontId="12" fillId="0" borderId="0" xfId="1" applyFont="1" applyBorder="1" applyAlignment="1" applyProtection="1">
      <alignment vertical="center" wrapText="1"/>
      <protection locked="0"/>
    </xf>
    <xf numFmtId="0" fontId="1" fillId="0" borderId="0" xfId="1" applyFont="1" applyAlignment="1">
      <alignment wrapText="1"/>
    </xf>
    <xf numFmtId="0" fontId="1" fillId="0" borderId="0" xfId="1" applyAlignment="1"/>
    <xf numFmtId="0" fontId="27" fillId="0" borderId="0" xfId="1" applyFont="1" applyAlignment="1">
      <alignment horizontal="center" vertical="center"/>
    </xf>
    <xf numFmtId="0" fontId="27" fillId="0" borderId="6" xfId="1" applyFont="1" applyBorder="1" applyAlignment="1">
      <alignment horizontal="center" vertical="center" wrapText="1"/>
    </xf>
    <xf numFmtId="0" fontId="27" fillId="0" borderId="13" xfId="1" applyFont="1" applyBorder="1" applyAlignment="1">
      <alignment horizontal="center" vertical="center" wrapText="1"/>
    </xf>
    <xf numFmtId="49" fontId="27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27" fillId="0" borderId="10" xfId="1" applyFont="1" applyBorder="1" applyAlignment="1">
      <alignment horizontal="center" vertical="center" wrapText="1"/>
    </xf>
    <xf numFmtId="4" fontId="27" fillId="2" borderId="7" xfId="1" applyNumberFormat="1" applyFont="1" applyFill="1" applyBorder="1" applyAlignment="1">
      <alignment horizontal="center" vertical="center" wrapText="1"/>
    </xf>
    <xf numFmtId="4" fontId="27" fillId="2" borderId="8" xfId="1" applyNumberFormat="1" applyFont="1" applyFill="1" applyBorder="1" applyAlignment="1">
      <alignment horizontal="center" vertical="center" wrapText="1"/>
    </xf>
    <xf numFmtId="4" fontId="27" fillId="2" borderId="9" xfId="1" applyNumberFormat="1" applyFont="1" applyFill="1" applyBorder="1" applyAlignment="1">
      <alignment horizontal="center" vertical="center" wrapText="1"/>
    </xf>
    <xf numFmtId="4" fontId="27" fillId="2" borderId="6" xfId="1" applyNumberFormat="1" applyFont="1" applyFill="1" applyBorder="1" applyAlignment="1">
      <alignment horizontal="center" vertical="center" wrapText="1"/>
    </xf>
    <xf numFmtId="4" fontId="27" fillId="2" borderId="2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72;&#1089;&#1087;&#1086;&#1088;&#1090;&#1072;%2002.2017/&#1055;&#1072;&#1089;&#1087;&#1086;&#1088;&#1090;-&#1089;&#1077;&#1088;&#1090;&#1080;&#1092;&#1110;&#1082;&#1072;&#1090;%20%20&#8470;83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 (2)"/>
      <sheetName val="паспорт"/>
      <sheetName val=" розрахунок"/>
      <sheetName val="додаток"/>
      <sheetName val="variablesList"/>
    </sheetNames>
    <sheetDataSet>
      <sheetData sheetId="0"/>
      <sheetData sheetId="1"/>
      <sheetData sheetId="2">
        <row r="7">
          <cell r="AW7">
            <v>6104090.7600000016</v>
          </cell>
        </row>
        <row r="8">
          <cell r="AW8">
            <v>5785651.4599999981</v>
          </cell>
        </row>
        <row r="9">
          <cell r="AW9">
            <v>5640455.8700000001</v>
          </cell>
        </row>
        <row r="10">
          <cell r="AW10">
            <v>5439198.370000001</v>
          </cell>
        </row>
        <row r="11">
          <cell r="AW11">
            <v>5573600.5699999994</v>
          </cell>
        </row>
        <row r="12">
          <cell r="AW12">
            <v>5894148.9399999976</v>
          </cell>
        </row>
        <row r="13">
          <cell r="AW13">
            <v>6566545.7000000002</v>
          </cell>
        </row>
        <row r="14">
          <cell r="AW14">
            <v>6999431.7900000038</v>
          </cell>
        </row>
        <row r="15">
          <cell r="AW15">
            <v>7185625.2600000016</v>
          </cell>
        </row>
        <row r="16">
          <cell r="AW16">
            <v>7255180.1099999985</v>
          </cell>
        </row>
        <row r="17">
          <cell r="AW17">
            <v>6936146.71</v>
          </cell>
        </row>
        <row r="18">
          <cell r="AW18">
            <v>6826275.1100000003</v>
          </cell>
        </row>
        <row r="19">
          <cell r="AW19">
            <v>6842413.3999999985</v>
          </cell>
        </row>
        <row r="20">
          <cell r="AW20">
            <v>6680509.8799999999</v>
          </cell>
        </row>
        <row r="21">
          <cell r="AW21">
            <v>6627244.2799999984</v>
          </cell>
        </row>
        <row r="22">
          <cell r="AW22">
            <v>6704256.2699999986</v>
          </cell>
        </row>
        <row r="23">
          <cell r="AW23">
            <v>6468360.6700000009</v>
          </cell>
        </row>
        <row r="24">
          <cell r="AW24">
            <v>6287184.0699999975</v>
          </cell>
        </row>
        <row r="25">
          <cell r="AW25">
            <v>6352130.870000001</v>
          </cell>
        </row>
        <row r="26">
          <cell r="AW26">
            <v>6401168.5399999982</v>
          </cell>
        </row>
        <row r="27">
          <cell r="AW27">
            <v>6281511.0600000005</v>
          </cell>
        </row>
        <row r="28">
          <cell r="AW28">
            <v>6107319.3099999996</v>
          </cell>
        </row>
        <row r="29">
          <cell r="AW29">
            <v>5926305.1099999994</v>
          </cell>
        </row>
        <row r="30">
          <cell r="AW30">
            <v>5661945.2999999989</v>
          </cell>
        </row>
        <row r="31">
          <cell r="AW31">
            <v>5876570.7999999989</v>
          </cell>
        </row>
        <row r="32">
          <cell r="AW32">
            <v>5965177.5</v>
          </cell>
        </row>
        <row r="33">
          <cell r="AW33">
            <v>5782738.9099999983</v>
          </cell>
        </row>
        <row r="34">
          <cell r="AW34">
            <v>5816410.5099999998</v>
          </cell>
        </row>
        <row r="38">
          <cell r="AW38">
            <v>175987597.13000003</v>
          </cell>
        </row>
        <row r="40">
          <cell r="C40">
            <v>37.980470188371122</v>
          </cell>
          <cell r="D40">
            <v>37.980934474148739</v>
          </cell>
          <cell r="F40">
            <v>37.980613453987203</v>
          </cell>
          <cell r="G40">
            <v>37.980359454294955</v>
          </cell>
          <cell r="H40">
            <v>37.980433381289117</v>
          </cell>
          <cell r="I40">
            <v>37.980328179880701</v>
          </cell>
          <cell r="J40">
            <v>37.98032018530516</v>
          </cell>
          <cell r="K40">
            <v>37.980259017029269</v>
          </cell>
          <cell r="L40">
            <v>37.980296552611257</v>
          </cell>
          <cell r="M40">
            <v>37.980205388579378</v>
          </cell>
          <cell r="N40">
            <v>37.980747447420704</v>
          </cell>
          <cell r="O40">
            <v>37.980245761429344</v>
          </cell>
          <cell r="P40">
            <v>37.980542420366</v>
          </cell>
          <cell r="Q40">
            <v>37.980498410769613</v>
          </cell>
          <cell r="R40">
            <v>37.980403034609843</v>
          </cell>
          <cell r="S40">
            <v>37.980323675966545</v>
          </cell>
          <cell r="T40">
            <v>37.980134982365882</v>
          </cell>
          <cell r="U40">
            <v>37.980259414706524</v>
          </cell>
          <cell r="V40">
            <v>37.980479252324351</v>
          </cell>
          <cell r="W40">
            <v>37.980440109113012</v>
          </cell>
          <cell r="X40">
            <v>37.980421549701035</v>
          </cell>
          <cell r="Y40">
            <v>37.981021670975622</v>
          </cell>
          <cell r="Z40">
            <v>37.980527776624811</v>
          </cell>
          <cell r="AA40">
            <v>37.980291162876924</v>
          </cell>
          <cell r="AB40">
            <v>37.978822185301851</v>
          </cell>
          <cell r="AC40">
            <v>37.981264621736138</v>
          </cell>
          <cell r="AD40">
            <v>37.979339498508864</v>
          </cell>
          <cell r="AE40">
            <v>37.980057683635657</v>
          </cell>
          <cell r="AF40">
            <v>37.980443283062286</v>
          </cell>
          <cell r="AG40">
            <v>37.980540270498679</v>
          </cell>
          <cell r="AH40">
            <v>37.980420440434202</v>
          </cell>
          <cell r="AI40">
            <v>37.980340527469522</v>
          </cell>
          <cell r="AJ40">
            <v>37.977743747974266</v>
          </cell>
          <cell r="AK40">
            <v>37.98054699224604</v>
          </cell>
          <cell r="AL40">
            <v>37.980276601168612</v>
          </cell>
          <cell r="AM40">
            <v>37.980487696688542</v>
          </cell>
          <cell r="AN40">
            <v>37.979153253674063</v>
          </cell>
          <cell r="AO40">
            <v>37.980524448673215</v>
          </cell>
          <cell r="AP40">
            <v>37.980435542415485</v>
          </cell>
          <cell r="AQ40">
            <v>37.980471939457601</v>
          </cell>
          <cell r="AR40">
            <v>37.980572779971617</v>
          </cell>
          <cell r="AS40">
            <v>37.980568677436203</v>
          </cell>
          <cell r="AT40">
            <v>37.980706603213605</v>
          </cell>
          <cell r="AU40">
            <v>37.980604379754823</v>
          </cell>
          <cell r="AV40">
            <v>37.981314228436069</v>
          </cell>
          <cell r="AW40">
            <v>37.98042748527353</v>
          </cell>
        </row>
        <row r="41">
          <cell r="C41">
            <v>9071.4795845646695</v>
          </cell>
          <cell r="D41">
            <v>9071.5904773190832</v>
          </cell>
          <cell r="E41">
            <v>9071.5247810293713</v>
          </cell>
          <cell r="F41">
            <v>9071.5138029696827</v>
          </cell>
          <cell r="G41">
            <v>9071.4531361845875</v>
          </cell>
          <cell r="H41">
            <v>9071.4707933440422</v>
          </cell>
          <cell r="I41">
            <v>9071.4456664189674</v>
          </cell>
          <cell r="J41">
            <v>9071.4437569473776</v>
          </cell>
          <cell r="K41">
            <v>9071.4291471554716</v>
          </cell>
          <cell r="L41">
            <v>9071.4381123753337</v>
          </cell>
          <cell r="M41">
            <v>9071.4163382200913</v>
          </cell>
          <cell r="N41">
            <v>9071.5458067519012</v>
          </cell>
          <cell r="O41">
            <v>9071.4259811097763</v>
          </cell>
          <cell r="P41">
            <v>9071.4968368804948</v>
          </cell>
          <cell r="Q41">
            <v>9071.4863253688382</v>
          </cell>
          <cell r="R41">
            <v>9071.4635451641188</v>
          </cell>
          <cell r="S41">
            <v>9071.4445906775381</v>
          </cell>
          <cell r="T41">
            <v>9071.3995219846638</v>
          </cell>
          <cell r="U41">
            <v>9071.4292421390528</v>
          </cell>
          <cell r="V41">
            <v>9071.481749452736</v>
          </cell>
          <cell r="W41">
            <v>9071.4724002571947</v>
          </cell>
          <cell r="X41">
            <v>9071.4679674177387</v>
          </cell>
          <cell r="Y41">
            <v>9071.611303923677</v>
          </cell>
          <cell r="Z41">
            <v>9071.4933392829516</v>
          </cell>
          <cell r="AB41">
            <v>9071.0859657883866</v>
          </cell>
          <cell r="AC41">
            <v>9071.6693317167283</v>
          </cell>
          <cell r="AD41">
            <v>9071.2095239268983</v>
          </cell>
          <cell r="AE41">
            <v>9071.381059499874</v>
          </cell>
          <cell r="AF41">
            <v>9071.4731583419671</v>
          </cell>
          <cell r="AH41">
            <v>9071.467702473903</v>
          </cell>
          <cell r="AI41">
            <v>9071.4486155899322</v>
          </cell>
          <cell r="AJ41">
            <v>9070.828385454286</v>
          </cell>
          <cell r="AK41">
            <v>9071.4979288552986</v>
          </cell>
          <cell r="AL41">
            <v>9071.4333470550573</v>
          </cell>
          <cell r="AM41">
            <v>9071.4837663545022</v>
          </cell>
          <cell r="AN41">
            <v>9071.1650401117095</v>
          </cell>
          <cell r="AO41">
            <v>9071.4925444153578</v>
          </cell>
          <cell r="AP41">
            <v>9071.4713095202151</v>
          </cell>
          <cell r="AQ41">
            <v>9071.4800028044956</v>
          </cell>
          <cell r="AR41">
            <v>9071.5040881478235</v>
          </cell>
          <cell r="AS41">
            <v>9071.5031082740588</v>
          </cell>
          <cell r="AT41">
            <v>9071.5360512804964</v>
          </cell>
          <cell r="AU41">
            <v>9071.5116356264825</v>
          </cell>
          <cell r="AV41">
            <v>9071.6811800736177</v>
          </cell>
          <cell r="AW41">
            <v>9071.4693851048924</v>
          </cell>
        </row>
        <row r="42">
          <cell r="C42">
            <v>10.550130607880867</v>
          </cell>
          <cell r="D42">
            <v>10.550259576152428</v>
          </cell>
          <cell r="E42">
            <v>10.550183171368573</v>
          </cell>
          <cell r="F42">
            <v>10.550170403885334</v>
          </cell>
          <cell r="G42">
            <v>10.550099848415265</v>
          </cell>
          <cell r="H42">
            <v>10.550120383691421</v>
          </cell>
          <cell r="I42">
            <v>10.550091161077972</v>
          </cell>
          <cell r="J42">
            <v>10.550088940362544</v>
          </cell>
          <cell r="K42">
            <v>10.550071949174797</v>
          </cell>
          <cell r="L42">
            <v>10.550082375725349</v>
          </cell>
          <cell r="M42">
            <v>10.55005705238316</v>
          </cell>
          <cell r="N42">
            <v>10.550207624283528</v>
          </cell>
          <cell r="O42">
            <v>10.550068267063706</v>
          </cell>
          <cell r="P42">
            <v>10.550150672323889</v>
          </cell>
          <cell r="Q42">
            <v>10.550138447436003</v>
          </cell>
          <cell r="R42">
            <v>10.550111954058289</v>
          </cell>
          <cell r="T42">
            <v>10.550037495101634</v>
          </cell>
          <cell r="U42">
            <v>10.550072059640701</v>
          </cell>
          <cell r="V42">
            <v>10.550133125645653</v>
          </cell>
          <cell r="W42">
            <v>10.550122252531391</v>
          </cell>
          <cell r="X42">
            <v>10.550117097139177</v>
          </cell>
          <cell r="Y42">
            <v>10.550283797493227</v>
          </cell>
          <cell r="Z42">
            <v>10.550146604618003</v>
          </cell>
          <cell r="AA42">
            <v>10.550080878576923</v>
          </cell>
          <cell r="AB42">
            <v>10.549672829250515</v>
          </cell>
          <cell r="AC42">
            <v>10.550351283815594</v>
          </cell>
          <cell r="AD42">
            <v>10.549816527363573</v>
          </cell>
          <cell r="AE42">
            <v>10.550016023232127</v>
          </cell>
          <cell r="AF42">
            <v>10.550123134183968</v>
          </cell>
          <cell r="AH42">
            <v>10.5501167890095</v>
          </cell>
          <cell r="AI42">
            <v>10.550094590963756</v>
          </cell>
          <cell r="AJ42">
            <v>10.549373263326185</v>
          </cell>
          <cell r="AK42">
            <v>10.550151942290567</v>
          </cell>
          <cell r="AL42">
            <v>10.550076833657947</v>
          </cell>
          <cell r="AM42">
            <v>10.550135471302372</v>
          </cell>
          <cell r="AN42">
            <v>10.54976479268724</v>
          </cell>
          <cell r="AO42">
            <v>10.550145680187004</v>
          </cell>
          <cell r="AP42">
            <v>10.550120984004302</v>
          </cell>
          <cell r="AQ42">
            <v>10.550131094293778</v>
          </cell>
          <cell r="AR42">
            <v>10.550159105547671</v>
          </cell>
          <cell r="AS42">
            <v>10.550157965954501</v>
          </cell>
          <cell r="AU42">
            <v>10.550167883265228</v>
          </cell>
          <cell r="AV42">
            <v>10.550365063454464</v>
          </cell>
          <cell r="AW42">
            <v>10.550118745909314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G50"/>
  <sheetViews>
    <sheetView view="pageBreakPreview" topLeftCell="A13" zoomScale="80" zoomScaleNormal="70" zoomScaleSheetLayoutView="80" workbookViewId="0">
      <selection activeCell="R3" sqref="R3"/>
    </sheetView>
  </sheetViews>
  <sheetFormatPr defaultRowHeight="15" x14ac:dyDescent="0.25"/>
  <cols>
    <col min="1" max="1" width="4.85546875" style="4" customWidth="1"/>
    <col min="2" max="2" width="8.42578125" style="4" customWidth="1"/>
    <col min="3" max="4" width="8.28515625" style="4" customWidth="1"/>
    <col min="5" max="5" width="7.85546875" style="4" customWidth="1"/>
    <col min="6" max="6" width="7.140625" style="4" customWidth="1"/>
    <col min="7" max="7" width="7.42578125" style="4" customWidth="1"/>
    <col min="8" max="8" width="7.140625" style="4" customWidth="1"/>
    <col min="9" max="9" width="7.28515625" style="4" customWidth="1"/>
    <col min="10" max="10" width="7.7109375" style="4" customWidth="1"/>
    <col min="11" max="11" width="7.140625" style="4" customWidth="1"/>
    <col min="12" max="12" width="7.7109375" style="4" customWidth="1"/>
    <col min="13" max="13" width="7.85546875" style="4" customWidth="1"/>
    <col min="14" max="14" width="8" style="4" customWidth="1"/>
    <col min="15" max="15" width="7.5703125" style="4" customWidth="1"/>
    <col min="16" max="17" width="6.7109375" style="4" customWidth="1"/>
    <col min="18" max="18" width="8.28515625" style="4" customWidth="1"/>
    <col min="19" max="20" width="6.7109375" style="4" customWidth="1"/>
    <col min="21" max="21" width="7.5703125" style="4" customWidth="1"/>
    <col min="22" max="23" width="6.7109375" style="4" customWidth="1"/>
    <col min="24" max="24" width="7.5703125" style="4" customWidth="1"/>
    <col min="25" max="25" width="7.42578125" style="4" customWidth="1"/>
    <col min="26" max="26" width="7" style="4" customWidth="1"/>
    <col min="27" max="27" width="7.28515625" style="4" customWidth="1"/>
    <col min="28" max="28" width="7.7109375" style="4" customWidth="1"/>
    <col min="29" max="29" width="9.140625" style="4"/>
    <col min="30" max="30" width="7.5703125" style="4" bestFit="1" customWidth="1"/>
    <col min="31" max="31" width="9.5703125" style="4" bestFit="1" customWidth="1"/>
    <col min="32" max="32" width="7.5703125" style="4" bestFit="1" customWidth="1"/>
    <col min="33" max="33" width="10.28515625" style="4" bestFit="1" customWidth="1"/>
    <col min="34" max="16384" width="9.140625" style="4"/>
  </cols>
  <sheetData>
    <row r="1" spans="1:33" ht="15.75" x14ac:dyDescent="0.25">
      <c r="A1" s="1" t="s">
        <v>0</v>
      </c>
      <c r="B1" s="2"/>
      <c r="C1" s="2"/>
      <c r="D1" s="2"/>
      <c r="E1" s="3"/>
      <c r="F1" s="3"/>
      <c r="G1" s="214" t="s">
        <v>1</v>
      </c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5" t="s">
        <v>2</v>
      </c>
      <c r="AA1" s="215"/>
      <c r="AB1" s="216"/>
    </row>
    <row r="2" spans="1:33" ht="29.25" customHeight="1" x14ac:dyDescent="0.25">
      <c r="A2" s="5" t="s">
        <v>3</v>
      </c>
      <c r="B2" s="6"/>
      <c r="C2" s="7"/>
      <c r="D2" s="6"/>
      <c r="E2" s="8"/>
      <c r="F2" s="9"/>
      <c r="G2" s="10"/>
      <c r="H2" s="217" t="s">
        <v>4</v>
      </c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10"/>
      <c r="AB2" s="11"/>
    </row>
    <row r="3" spans="1:33" ht="19.5" customHeight="1" x14ac:dyDescent="0.25">
      <c r="A3" s="5" t="s">
        <v>5</v>
      </c>
      <c r="B3" s="12"/>
      <c r="C3" s="13"/>
      <c r="D3" s="12"/>
      <c r="E3" s="12"/>
      <c r="F3" s="6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1"/>
    </row>
    <row r="4" spans="1:33" ht="15" customHeight="1" x14ac:dyDescent="0.25">
      <c r="A4" s="15" t="s">
        <v>6</v>
      </c>
      <c r="B4" s="12"/>
      <c r="C4" s="12"/>
      <c r="D4" s="12"/>
      <c r="E4" s="12"/>
      <c r="F4" s="12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7"/>
    </row>
    <row r="5" spans="1:33" ht="15.75" x14ac:dyDescent="0.25">
      <c r="A5" s="15" t="s">
        <v>7</v>
      </c>
      <c r="B5" s="12"/>
      <c r="C5" s="12"/>
      <c r="D5" s="12"/>
      <c r="E5" s="12"/>
      <c r="F5" s="6"/>
      <c r="G5" s="6"/>
      <c r="H5" s="6"/>
      <c r="I5" s="218" t="s">
        <v>113</v>
      </c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9" t="s">
        <v>8</v>
      </c>
      <c r="W5" s="219"/>
      <c r="X5" s="220">
        <v>42767</v>
      </c>
      <c r="Y5" s="220"/>
      <c r="Z5" s="18" t="s">
        <v>9</v>
      </c>
      <c r="AA5" s="221">
        <v>42794</v>
      </c>
      <c r="AB5" s="222"/>
    </row>
    <row r="6" spans="1:33" ht="5.25" customHeight="1" thickBot="1" x14ac:dyDescent="0.3">
      <c r="A6" s="19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20"/>
    </row>
    <row r="7" spans="1:33" ht="29.25" customHeight="1" thickBot="1" x14ac:dyDescent="0.3">
      <c r="A7" s="188" t="s">
        <v>10</v>
      </c>
      <c r="B7" s="201" t="s">
        <v>11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3"/>
      <c r="N7" s="207" t="s">
        <v>12</v>
      </c>
      <c r="O7" s="208"/>
      <c r="P7" s="208"/>
      <c r="Q7" s="208"/>
      <c r="R7" s="208"/>
      <c r="S7" s="208"/>
      <c r="T7" s="208"/>
      <c r="U7" s="208"/>
      <c r="V7" s="208"/>
      <c r="W7" s="209"/>
      <c r="X7" s="194" t="s">
        <v>13</v>
      </c>
      <c r="Y7" s="211" t="s">
        <v>14</v>
      </c>
      <c r="Z7" s="182" t="s">
        <v>15</v>
      </c>
      <c r="AA7" s="182" t="s">
        <v>16</v>
      </c>
      <c r="AB7" s="185" t="s">
        <v>17</v>
      </c>
    </row>
    <row r="8" spans="1:33" ht="16.5" customHeight="1" thickBot="1" x14ac:dyDescent="0.3">
      <c r="A8" s="189"/>
      <c r="B8" s="204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6"/>
      <c r="N8" s="188" t="s">
        <v>18</v>
      </c>
      <c r="O8" s="191" t="s">
        <v>19</v>
      </c>
      <c r="P8" s="192"/>
      <c r="Q8" s="192"/>
      <c r="R8" s="192"/>
      <c r="S8" s="192"/>
      <c r="T8" s="192"/>
      <c r="U8" s="192"/>
      <c r="V8" s="192"/>
      <c r="W8" s="193"/>
      <c r="X8" s="210"/>
      <c r="Y8" s="212"/>
      <c r="Z8" s="183"/>
      <c r="AA8" s="183"/>
      <c r="AB8" s="186"/>
    </row>
    <row r="9" spans="1:33" ht="32.25" customHeight="1" thickBot="1" x14ac:dyDescent="0.3">
      <c r="A9" s="189"/>
      <c r="B9" s="194" t="s">
        <v>20</v>
      </c>
      <c r="C9" s="196" t="s">
        <v>21</v>
      </c>
      <c r="D9" s="196" t="s">
        <v>22</v>
      </c>
      <c r="E9" s="196" t="s">
        <v>23</v>
      </c>
      <c r="F9" s="196" t="s">
        <v>24</v>
      </c>
      <c r="G9" s="196" t="s">
        <v>25</v>
      </c>
      <c r="H9" s="196" t="s">
        <v>26</v>
      </c>
      <c r="I9" s="196" t="s">
        <v>27</v>
      </c>
      <c r="J9" s="196" t="s">
        <v>28</v>
      </c>
      <c r="K9" s="196" t="s">
        <v>29</v>
      </c>
      <c r="L9" s="196" t="s">
        <v>30</v>
      </c>
      <c r="M9" s="185" t="s">
        <v>31</v>
      </c>
      <c r="N9" s="189"/>
      <c r="O9" s="198" t="s">
        <v>32</v>
      </c>
      <c r="P9" s="199"/>
      <c r="Q9" s="200"/>
      <c r="R9" s="198" t="s">
        <v>33</v>
      </c>
      <c r="S9" s="199"/>
      <c r="T9" s="200"/>
      <c r="U9" s="198" t="s">
        <v>34</v>
      </c>
      <c r="V9" s="199"/>
      <c r="W9" s="200"/>
      <c r="X9" s="210"/>
      <c r="Y9" s="212"/>
      <c r="Z9" s="183"/>
      <c r="AA9" s="183"/>
      <c r="AB9" s="186"/>
    </row>
    <row r="10" spans="1:33" ht="92.25" customHeight="1" thickBot="1" x14ac:dyDescent="0.3">
      <c r="A10" s="190"/>
      <c r="B10" s="195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87"/>
      <c r="N10" s="190"/>
      <c r="O10" s="21" t="s">
        <v>35</v>
      </c>
      <c r="P10" s="22" t="s">
        <v>36</v>
      </c>
      <c r="Q10" s="23" t="s">
        <v>37</v>
      </c>
      <c r="R10" s="24" t="s">
        <v>35</v>
      </c>
      <c r="S10" s="25" t="s">
        <v>36</v>
      </c>
      <c r="T10" s="26" t="s">
        <v>37</v>
      </c>
      <c r="U10" s="27" t="s">
        <v>35</v>
      </c>
      <c r="V10" s="25" t="s">
        <v>36</v>
      </c>
      <c r="W10" s="26" t="s">
        <v>37</v>
      </c>
      <c r="X10" s="195"/>
      <c r="Y10" s="213"/>
      <c r="Z10" s="184"/>
      <c r="AA10" s="184"/>
      <c r="AB10" s="187"/>
      <c r="AE10" s="4" t="s">
        <v>38</v>
      </c>
    </row>
    <row r="11" spans="1:33" s="49" customFormat="1" ht="14.25" x14ac:dyDescent="0.2">
      <c r="A11" s="28">
        <v>1</v>
      </c>
      <c r="B11" s="29">
        <v>96.16</v>
      </c>
      <c r="C11" s="30">
        <v>2.09</v>
      </c>
      <c r="D11" s="30">
        <v>0.65400000000000003</v>
      </c>
      <c r="E11" s="30">
        <v>0.104</v>
      </c>
      <c r="F11" s="30">
        <v>0.10100000000000001</v>
      </c>
      <c r="G11" s="30">
        <v>2E-3</v>
      </c>
      <c r="H11" s="30">
        <v>0.02</v>
      </c>
      <c r="I11" s="30">
        <v>1.2E-2</v>
      </c>
      <c r="J11" s="30">
        <v>8.9999999999999993E-3</v>
      </c>
      <c r="K11" s="30">
        <v>7.0000000000000001E-3</v>
      </c>
      <c r="L11" s="30">
        <v>0.68100000000000005</v>
      </c>
      <c r="M11" s="31">
        <v>0.16</v>
      </c>
      <c r="N11" s="32">
        <v>0.69799999999999995</v>
      </c>
      <c r="O11" s="33">
        <v>8174</v>
      </c>
      <c r="P11" s="34">
        <v>34.229999999999997</v>
      </c>
      <c r="Q11" s="35">
        <f t="shared" ref="Q11:Q38" si="0">P11/3.6</f>
        <v>9.5083333333333329</v>
      </c>
      <c r="R11" s="36">
        <v>9066</v>
      </c>
      <c r="S11" s="37">
        <v>37.96</v>
      </c>
      <c r="T11" s="38">
        <f t="shared" ref="T11:T38" si="1">S11/3.6</f>
        <v>10.544444444444444</v>
      </c>
      <c r="U11" s="39">
        <v>11909</v>
      </c>
      <c r="V11" s="40">
        <v>49.87</v>
      </c>
      <c r="W11" s="41">
        <f t="shared" ref="W11:W12" si="2">V11/3.6</f>
        <v>13.852777777777776</v>
      </c>
      <c r="X11" s="42"/>
      <c r="Y11" s="43"/>
      <c r="Z11" s="44"/>
      <c r="AA11" s="44"/>
      <c r="AB11" s="45"/>
      <c r="AC11" s="46">
        <f t="shared" ref="AC11:AC38" si="3">SUM(B11:M11)+$K$39+$N$39</f>
        <v>99.999999999999986</v>
      </c>
      <c r="AD11" s="47"/>
      <c r="AE11" s="48"/>
      <c r="AF11" s="48"/>
      <c r="AG11" s="48"/>
    </row>
    <row r="12" spans="1:33" s="49" customFormat="1" ht="14.25" x14ac:dyDescent="0.2">
      <c r="A12" s="50">
        <v>2</v>
      </c>
      <c r="B12" s="51">
        <v>96.212999999999994</v>
      </c>
      <c r="C12" s="52">
        <v>2.0630000000000002</v>
      </c>
      <c r="D12" s="52">
        <v>0.64600000000000002</v>
      </c>
      <c r="E12" s="52">
        <v>0.10299999999999999</v>
      </c>
      <c r="F12" s="52">
        <v>0.1</v>
      </c>
      <c r="G12" s="52">
        <v>2E-3</v>
      </c>
      <c r="H12" s="52">
        <v>0.02</v>
      </c>
      <c r="I12" s="52">
        <v>1.2E-2</v>
      </c>
      <c r="J12" s="52">
        <v>8.9999999999999993E-3</v>
      </c>
      <c r="K12" s="52">
        <v>6.0000000000000001E-3</v>
      </c>
      <c r="L12" s="52">
        <v>0.66700000000000004</v>
      </c>
      <c r="M12" s="53">
        <v>0.159</v>
      </c>
      <c r="N12" s="54">
        <v>0.6976</v>
      </c>
      <c r="O12" s="55">
        <v>8173</v>
      </c>
      <c r="P12" s="56">
        <v>34.22</v>
      </c>
      <c r="Q12" s="57">
        <f t="shared" si="0"/>
        <v>9.5055555555555546</v>
      </c>
      <c r="R12" s="58">
        <v>9064</v>
      </c>
      <c r="S12" s="56">
        <v>37.96</v>
      </c>
      <c r="T12" s="59">
        <f t="shared" si="1"/>
        <v>10.544444444444444</v>
      </c>
      <c r="U12" s="60">
        <v>11909</v>
      </c>
      <c r="V12" s="61">
        <v>49.87</v>
      </c>
      <c r="W12" s="41">
        <f t="shared" si="2"/>
        <v>13.852777777777776</v>
      </c>
      <c r="X12" s="62"/>
      <c r="Y12" s="63"/>
      <c r="Z12" s="64"/>
      <c r="AA12" s="64"/>
      <c r="AB12" s="65"/>
      <c r="AC12" s="46">
        <f t="shared" si="3"/>
        <v>99.999999999999986</v>
      </c>
      <c r="AD12" s="47"/>
      <c r="AE12" s="48"/>
      <c r="AF12" s="48"/>
      <c r="AG12" s="48"/>
    </row>
    <row r="13" spans="1:33" s="75" customFormat="1" x14ac:dyDescent="0.25">
      <c r="A13" s="50">
        <v>3</v>
      </c>
      <c r="B13" s="66">
        <v>96.191000000000003</v>
      </c>
      <c r="C13" s="67">
        <v>2.0859999999999999</v>
      </c>
      <c r="D13" s="67">
        <v>0.65100000000000002</v>
      </c>
      <c r="E13" s="67">
        <v>0.104</v>
      </c>
      <c r="F13" s="67">
        <v>0.1</v>
      </c>
      <c r="G13" s="67">
        <v>2E-3</v>
      </c>
      <c r="H13" s="67">
        <v>0.02</v>
      </c>
      <c r="I13" s="67">
        <v>1.2E-2</v>
      </c>
      <c r="J13" s="67">
        <v>8.9999999999999993E-3</v>
      </c>
      <c r="K13" s="67">
        <v>7.0000000000000001E-3</v>
      </c>
      <c r="L13" s="67">
        <v>0.65900000000000003</v>
      </c>
      <c r="M13" s="68">
        <v>0.159</v>
      </c>
      <c r="N13" s="69">
        <v>0.69779999999999998</v>
      </c>
      <c r="O13" s="55">
        <v>8175</v>
      </c>
      <c r="P13" s="70">
        <v>34.229999999999997</v>
      </c>
      <c r="Q13" s="57">
        <f t="shared" si="0"/>
        <v>9.5083333333333329</v>
      </c>
      <c r="R13" s="58">
        <v>9067</v>
      </c>
      <c r="S13" s="70">
        <v>37.97</v>
      </c>
      <c r="T13" s="59">
        <f t="shared" si="1"/>
        <v>10.547222222222222</v>
      </c>
      <c r="U13" s="71">
        <v>11912</v>
      </c>
      <c r="V13" s="72">
        <v>49.88</v>
      </c>
      <c r="W13" s="41">
        <f>V13/3.6</f>
        <v>13.855555555555556</v>
      </c>
      <c r="X13" s="73"/>
      <c r="Y13" s="63"/>
      <c r="Z13" s="64"/>
      <c r="AA13" s="64"/>
      <c r="AB13" s="65"/>
      <c r="AC13" s="46">
        <f t="shared" si="3"/>
        <v>100</v>
      </c>
      <c r="AD13" s="47" t="str">
        <f>IF(AC13=100,"ОК"," ")</f>
        <v>ОК</v>
      </c>
      <c r="AE13" s="74"/>
      <c r="AF13" s="74"/>
      <c r="AG13" s="74"/>
    </row>
    <row r="14" spans="1:33" s="49" customFormat="1" ht="14.25" x14ac:dyDescent="0.2">
      <c r="A14" s="50">
        <v>4</v>
      </c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8"/>
      <c r="N14" s="69"/>
      <c r="O14" s="55">
        <v>8175</v>
      </c>
      <c r="P14" s="70">
        <v>34.229999999999997</v>
      </c>
      <c r="Q14" s="57">
        <f t="shared" si="0"/>
        <v>9.5083333333333329</v>
      </c>
      <c r="R14" s="58">
        <v>9067</v>
      </c>
      <c r="S14" s="70">
        <v>37.97</v>
      </c>
      <c r="T14" s="59">
        <f t="shared" si="1"/>
        <v>10.547222222222222</v>
      </c>
      <c r="U14" s="71"/>
      <c r="V14" s="72"/>
      <c r="W14" s="41"/>
      <c r="X14" s="73"/>
      <c r="Y14" s="63"/>
      <c r="Z14" s="64"/>
      <c r="AA14" s="64"/>
      <c r="AB14" s="65"/>
      <c r="AC14" s="46">
        <f t="shared" si="3"/>
        <v>0</v>
      </c>
      <c r="AD14" s="47" t="str">
        <f t="shared" ref="AD14:AD38" si="4">IF(AC14=100,"ОК"," ")</f>
        <v xml:space="preserve"> </v>
      </c>
      <c r="AE14" s="48"/>
      <c r="AF14" s="48"/>
      <c r="AG14" s="48"/>
    </row>
    <row r="15" spans="1:33" s="49" customFormat="1" ht="14.25" x14ac:dyDescent="0.2">
      <c r="A15" s="76">
        <v>5</v>
      </c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9"/>
      <c r="N15" s="80"/>
      <c r="O15" s="55">
        <v>8175</v>
      </c>
      <c r="P15" s="70">
        <v>34.229999999999997</v>
      </c>
      <c r="Q15" s="57">
        <f t="shared" si="0"/>
        <v>9.5083333333333329</v>
      </c>
      <c r="R15" s="58">
        <v>9067</v>
      </c>
      <c r="S15" s="70">
        <v>37.97</v>
      </c>
      <c r="T15" s="59">
        <f t="shared" si="1"/>
        <v>10.547222222222222</v>
      </c>
      <c r="U15" s="81"/>
      <c r="V15" s="82"/>
      <c r="W15" s="41"/>
      <c r="X15" s="83"/>
      <c r="Y15" s="43"/>
      <c r="Z15" s="44"/>
      <c r="AA15" s="44"/>
      <c r="AB15" s="45"/>
      <c r="AC15" s="46">
        <f t="shared" si="3"/>
        <v>0</v>
      </c>
      <c r="AD15" s="47" t="str">
        <f t="shared" si="4"/>
        <v xml:space="preserve"> </v>
      </c>
      <c r="AE15" s="48"/>
      <c r="AF15" s="48"/>
      <c r="AG15" s="48"/>
    </row>
    <row r="16" spans="1:33" s="49" customFormat="1" ht="14.25" x14ac:dyDescent="0.2">
      <c r="A16" s="50">
        <v>6</v>
      </c>
      <c r="B16" s="66">
        <v>96.221000000000004</v>
      </c>
      <c r="C16" s="67">
        <v>2.0529999999999999</v>
      </c>
      <c r="D16" s="67">
        <v>0.64100000000000001</v>
      </c>
      <c r="E16" s="67">
        <v>0.10100000000000001</v>
      </c>
      <c r="F16" s="67">
        <v>9.8000000000000004E-2</v>
      </c>
      <c r="G16" s="67">
        <v>2E-3</v>
      </c>
      <c r="H16" s="67">
        <v>1.9E-2</v>
      </c>
      <c r="I16" s="67">
        <v>1.2E-2</v>
      </c>
      <c r="J16" s="67">
        <v>8.9999999999999993E-3</v>
      </c>
      <c r="K16" s="67">
        <v>7.0000000000000001E-3</v>
      </c>
      <c r="L16" s="67">
        <v>0.68200000000000005</v>
      </c>
      <c r="M16" s="68">
        <v>0.155</v>
      </c>
      <c r="N16" s="69">
        <v>0.69740000000000002</v>
      </c>
      <c r="O16" s="55">
        <v>8170</v>
      </c>
      <c r="P16" s="70">
        <v>34.200000000000003</v>
      </c>
      <c r="Q16" s="57">
        <f t="shared" si="0"/>
        <v>9.5</v>
      </c>
      <c r="R16" s="58">
        <v>9067</v>
      </c>
      <c r="S16" s="70">
        <v>37.94</v>
      </c>
      <c r="T16" s="59">
        <f t="shared" si="1"/>
        <v>10.538888888888888</v>
      </c>
      <c r="U16" s="71">
        <v>11906</v>
      </c>
      <c r="V16" s="72">
        <v>49.86</v>
      </c>
      <c r="W16" s="41">
        <f t="shared" ref="W16:W38" si="5">V16/3.6</f>
        <v>13.85</v>
      </c>
      <c r="X16" s="73">
        <v>-21.6</v>
      </c>
      <c r="Y16" s="63"/>
      <c r="Z16" s="64"/>
      <c r="AA16" s="64"/>
      <c r="AB16" s="65"/>
      <c r="AC16" s="46">
        <f t="shared" si="3"/>
        <v>100.00000000000001</v>
      </c>
      <c r="AD16" s="47" t="str">
        <f t="shared" si="4"/>
        <v>ОК</v>
      </c>
      <c r="AE16" s="48"/>
      <c r="AF16" s="48"/>
      <c r="AG16" s="48"/>
    </row>
    <row r="17" spans="1:33" s="49" customFormat="1" ht="14.25" x14ac:dyDescent="0.2">
      <c r="A17" s="76">
        <v>7</v>
      </c>
      <c r="B17" s="77">
        <v>96.085999999999999</v>
      </c>
      <c r="C17" s="78">
        <v>2.1459999999999999</v>
      </c>
      <c r="D17" s="78">
        <v>0.67200000000000004</v>
      </c>
      <c r="E17" s="78">
        <v>0.107</v>
      </c>
      <c r="F17" s="78">
        <v>0.104</v>
      </c>
      <c r="G17" s="78">
        <v>2E-3</v>
      </c>
      <c r="H17" s="78">
        <v>2.1000000000000001E-2</v>
      </c>
      <c r="I17" s="78">
        <v>1.2999999999999999E-2</v>
      </c>
      <c r="J17" s="78">
        <v>8.9999999999999993E-3</v>
      </c>
      <c r="K17" s="78">
        <v>7.0000000000000001E-3</v>
      </c>
      <c r="L17" s="78">
        <v>0.66800000000000004</v>
      </c>
      <c r="M17" s="79">
        <v>0.16500000000000001</v>
      </c>
      <c r="N17" s="80">
        <v>0.69869999999999999</v>
      </c>
      <c r="O17" s="55">
        <v>8182</v>
      </c>
      <c r="P17" s="84">
        <v>34.26</v>
      </c>
      <c r="Q17" s="85">
        <f t="shared" si="0"/>
        <v>9.5166666666666657</v>
      </c>
      <c r="R17" s="58">
        <v>9074</v>
      </c>
      <c r="S17" s="84">
        <v>38</v>
      </c>
      <c r="T17" s="86">
        <f t="shared" si="1"/>
        <v>10.555555555555555</v>
      </c>
      <c r="U17" s="81">
        <v>11914</v>
      </c>
      <c r="V17" s="82">
        <v>49.89</v>
      </c>
      <c r="W17" s="41">
        <f t="shared" si="5"/>
        <v>13.858333333333333</v>
      </c>
      <c r="X17" s="83"/>
      <c r="Y17" s="43"/>
      <c r="Z17" s="44"/>
      <c r="AA17" s="44"/>
      <c r="AB17" s="45"/>
      <c r="AC17" s="46">
        <f t="shared" si="3"/>
        <v>100.00000000000001</v>
      </c>
      <c r="AD17" s="47" t="str">
        <f t="shared" si="4"/>
        <v>ОК</v>
      </c>
      <c r="AE17" s="48"/>
      <c r="AF17" s="48"/>
      <c r="AG17" s="48"/>
    </row>
    <row r="18" spans="1:33" s="49" customFormat="1" ht="14.25" x14ac:dyDescent="0.2">
      <c r="A18" s="50">
        <v>8</v>
      </c>
      <c r="B18" s="51">
        <v>96.093000000000004</v>
      </c>
      <c r="C18" s="52">
        <v>2.1339999999999999</v>
      </c>
      <c r="D18" s="52">
        <v>0.67300000000000004</v>
      </c>
      <c r="E18" s="52">
        <v>0.107</v>
      </c>
      <c r="F18" s="52">
        <v>0.104</v>
      </c>
      <c r="G18" s="52">
        <v>2E-3</v>
      </c>
      <c r="H18" s="52">
        <v>2.1000000000000001E-2</v>
      </c>
      <c r="I18" s="52">
        <v>1.2999999999999999E-2</v>
      </c>
      <c r="J18" s="52">
        <v>0.01</v>
      </c>
      <c r="K18" s="52">
        <v>6.0000000000000001E-3</v>
      </c>
      <c r="L18" s="52">
        <v>0.67300000000000004</v>
      </c>
      <c r="M18" s="53">
        <v>0.16400000000000001</v>
      </c>
      <c r="N18" s="54">
        <v>0.6986</v>
      </c>
      <c r="O18" s="55">
        <v>8181</v>
      </c>
      <c r="P18" s="70">
        <v>34.25</v>
      </c>
      <c r="Q18" s="57">
        <f t="shared" si="0"/>
        <v>9.5138888888888893</v>
      </c>
      <c r="R18" s="58">
        <v>9073</v>
      </c>
      <c r="S18" s="70">
        <v>37.99</v>
      </c>
      <c r="T18" s="59">
        <f t="shared" si="1"/>
        <v>10.552777777777779</v>
      </c>
      <c r="U18" s="60">
        <v>11913</v>
      </c>
      <c r="V18" s="61">
        <v>49.89</v>
      </c>
      <c r="W18" s="41">
        <f t="shared" si="5"/>
        <v>13.858333333333333</v>
      </c>
      <c r="X18" s="73"/>
      <c r="Y18" s="63"/>
      <c r="Z18" s="64"/>
      <c r="AA18" s="64"/>
      <c r="AB18" s="65"/>
      <c r="AC18" s="46">
        <f t="shared" si="3"/>
        <v>100.00000000000001</v>
      </c>
      <c r="AD18" s="47" t="str">
        <f t="shared" si="4"/>
        <v>ОК</v>
      </c>
      <c r="AE18" s="48"/>
      <c r="AF18" s="48"/>
      <c r="AG18" s="48"/>
    </row>
    <row r="19" spans="1:33" s="75" customFormat="1" x14ac:dyDescent="0.25">
      <c r="A19" s="50">
        <v>9</v>
      </c>
      <c r="B19" s="51">
        <v>95.914000000000001</v>
      </c>
      <c r="C19" s="52">
        <v>2.266</v>
      </c>
      <c r="D19" s="52">
        <v>0.70799999999999996</v>
      </c>
      <c r="E19" s="52">
        <v>0.112</v>
      </c>
      <c r="F19" s="52">
        <v>0.108</v>
      </c>
      <c r="G19" s="52">
        <v>2E-3</v>
      </c>
      <c r="H19" s="52">
        <v>2.1999999999999999E-2</v>
      </c>
      <c r="I19" s="52">
        <v>1.2999999999999999E-2</v>
      </c>
      <c r="J19" s="52">
        <v>0.01</v>
      </c>
      <c r="K19" s="52">
        <v>6.0000000000000001E-3</v>
      </c>
      <c r="L19" s="52">
        <v>0.66</v>
      </c>
      <c r="M19" s="53">
        <v>0.17899999999999999</v>
      </c>
      <c r="N19" s="54">
        <v>0.70009999999999994</v>
      </c>
      <c r="O19" s="55">
        <v>8196</v>
      </c>
      <c r="P19" s="56">
        <v>34.32</v>
      </c>
      <c r="Q19" s="57">
        <f t="shared" si="0"/>
        <v>9.5333333333333332</v>
      </c>
      <c r="R19" s="58">
        <v>9089</v>
      </c>
      <c r="S19" s="56">
        <v>38.06</v>
      </c>
      <c r="T19" s="59">
        <f t="shared" si="1"/>
        <v>10.572222222222223</v>
      </c>
      <c r="U19" s="60">
        <v>11921</v>
      </c>
      <c r="V19" s="61">
        <v>49.92</v>
      </c>
      <c r="W19" s="41">
        <f t="shared" si="5"/>
        <v>13.866666666666667</v>
      </c>
      <c r="X19" s="73"/>
      <c r="Y19" s="63"/>
      <c r="Z19" s="64"/>
      <c r="AA19" s="64"/>
      <c r="AB19" s="65"/>
      <c r="AC19" s="46">
        <f t="shared" si="3"/>
        <v>100.00000000000001</v>
      </c>
      <c r="AD19" s="47" t="str">
        <f t="shared" si="4"/>
        <v>ОК</v>
      </c>
      <c r="AE19" s="74"/>
      <c r="AF19" s="74"/>
      <c r="AG19" s="74"/>
    </row>
    <row r="20" spans="1:33" s="75" customFormat="1" x14ac:dyDescent="0.25">
      <c r="A20" s="50">
        <v>10</v>
      </c>
      <c r="B20" s="87">
        <v>96.275000000000006</v>
      </c>
      <c r="C20" s="88">
        <v>2.0880000000000001</v>
      </c>
      <c r="D20" s="88">
        <v>0.64800000000000002</v>
      </c>
      <c r="E20" s="88">
        <v>0.104</v>
      </c>
      <c r="F20" s="88">
        <v>0.1</v>
      </c>
      <c r="G20" s="88">
        <v>2E-3</v>
      </c>
      <c r="H20" s="88">
        <v>1.9E-2</v>
      </c>
      <c r="I20" s="88">
        <v>1.2E-2</v>
      </c>
      <c r="J20" s="88">
        <v>1.2E-2</v>
      </c>
      <c r="K20" s="88">
        <v>7.0000000000000001E-3</v>
      </c>
      <c r="L20" s="88">
        <v>0.57299999999999995</v>
      </c>
      <c r="M20" s="89">
        <v>0.16</v>
      </c>
      <c r="N20" s="69">
        <v>0.6976</v>
      </c>
      <c r="O20" s="55">
        <v>8185</v>
      </c>
      <c r="P20" s="56">
        <v>34.270000000000003</v>
      </c>
      <c r="Q20" s="57">
        <f t="shared" si="0"/>
        <v>9.5194444444444457</v>
      </c>
      <c r="R20" s="58">
        <v>9077</v>
      </c>
      <c r="S20" s="56">
        <v>38.01</v>
      </c>
      <c r="T20" s="59">
        <f t="shared" si="1"/>
        <v>10.558333333333332</v>
      </c>
      <c r="U20" s="71">
        <v>11927</v>
      </c>
      <c r="V20" s="72">
        <v>49.95</v>
      </c>
      <c r="W20" s="41">
        <f t="shared" si="5"/>
        <v>13.875</v>
      </c>
      <c r="X20" s="73"/>
      <c r="Y20" s="63"/>
      <c r="Z20" s="64"/>
      <c r="AA20" s="64"/>
      <c r="AB20" s="65"/>
      <c r="AC20" s="46">
        <f t="shared" si="3"/>
        <v>99.999999999999986</v>
      </c>
      <c r="AD20" s="47" t="str">
        <f t="shared" si="4"/>
        <v>ОК</v>
      </c>
      <c r="AE20" s="74"/>
      <c r="AF20" s="74"/>
      <c r="AG20" s="74"/>
    </row>
    <row r="21" spans="1:33" s="75" customFormat="1" x14ac:dyDescent="0.25">
      <c r="A21" s="50">
        <v>11</v>
      </c>
      <c r="B21" s="87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9"/>
      <c r="N21" s="69"/>
      <c r="O21" s="55">
        <v>8185</v>
      </c>
      <c r="P21" s="56">
        <v>34.270000000000003</v>
      </c>
      <c r="Q21" s="57">
        <f t="shared" si="0"/>
        <v>9.5194444444444457</v>
      </c>
      <c r="R21" s="58">
        <v>9077</v>
      </c>
      <c r="S21" s="56">
        <v>38.01</v>
      </c>
      <c r="T21" s="59">
        <f t="shared" si="1"/>
        <v>10.558333333333332</v>
      </c>
      <c r="U21" s="71"/>
      <c r="V21" s="72"/>
      <c r="W21" s="41"/>
      <c r="X21" s="73"/>
      <c r="Y21" s="63"/>
      <c r="Z21" s="64"/>
      <c r="AA21" s="64"/>
      <c r="AB21" s="65"/>
      <c r="AC21" s="46">
        <f t="shared" si="3"/>
        <v>0</v>
      </c>
      <c r="AD21" s="47" t="str">
        <f t="shared" si="4"/>
        <v xml:space="preserve"> </v>
      </c>
      <c r="AE21" s="74"/>
      <c r="AF21" s="74"/>
      <c r="AG21" s="74"/>
    </row>
    <row r="22" spans="1:33" s="75" customFormat="1" x14ac:dyDescent="0.25">
      <c r="A22" s="76">
        <v>12</v>
      </c>
      <c r="B22" s="90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2"/>
      <c r="N22" s="80"/>
      <c r="O22" s="55">
        <v>8185</v>
      </c>
      <c r="P22" s="56">
        <v>34.270000000000003</v>
      </c>
      <c r="Q22" s="57">
        <f t="shared" si="0"/>
        <v>9.5194444444444457</v>
      </c>
      <c r="R22" s="58">
        <v>9077</v>
      </c>
      <c r="S22" s="56">
        <v>38.01</v>
      </c>
      <c r="T22" s="59">
        <f t="shared" si="1"/>
        <v>10.558333333333332</v>
      </c>
      <c r="U22" s="81"/>
      <c r="V22" s="82"/>
      <c r="W22" s="41"/>
      <c r="X22" s="83"/>
      <c r="Y22" s="43"/>
      <c r="Z22" s="44"/>
      <c r="AA22" s="44"/>
      <c r="AB22" s="45"/>
      <c r="AC22" s="46">
        <f t="shared" si="3"/>
        <v>0</v>
      </c>
      <c r="AD22" s="47" t="str">
        <f t="shared" si="4"/>
        <v xml:space="preserve"> </v>
      </c>
      <c r="AE22" s="74"/>
      <c r="AF22" s="74"/>
      <c r="AG22" s="74"/>
    </row>
    <row r="23" spans="1:33" s="75" customFormat="1" x14ac:dyDescent="0.25">
      <c r="A23" s="50">
        <v>13</v>
      </c>
      <c r="B23" s="87">
        <v>96.186000000000007</v>
      </c>
      <c r="C23" s="88">
        <v>2.0880000000000001</v>
      </c>
      <c r="D23" s="88">
        <v>0.65300000000000002</v>
      </c>
      <c r="E23" s="88">
        <v>0.10299999999999999</v>
      </c>
      <c r="F23" s="88">
        <v>0.109</v>
      </c>
      <c r="G23" s="88">
        <v>2E-3</v>
      </c>
      <c r="H23" s="88">
        <v>1.9E-2</v>
      </c>
      <c r="I23" s="88">
        <v>1.2999999999999999E-2</v>
      </c>
      <c r="J23" s="88">
        <v>1.2999999999999999E-2</v>
      </c>
      <c r="K23" s="88">
        <v>0.01</v>
      </c>
      <c r="L23" s="88">
        <v>0.64400000000000002</v>
      </c>
      <c r="M23" s="89">
        <v>0.16</v>
      </c>
      <c r="N23" s="69">
        <v>0.69799999999999995</v>
      </c>
      <c r="O23" s="55">
        <v>8181</v>
      </c>
      <c r="P23" s="56">
        <v>34.25</v>
      </c>
      <c r="Q23" s="57">
        <f t="shared" si="0"/>
        <v>9.5138888888888893</v>
      </c>
      <c r="R23" s="58">
        <v>9072</v>
      </c>
      <c r="S23" s="56">
        <v>37.9</v>
      </c>
      <c r="T23" s="59">
        <f t="shared" si="1"/>
        <v>10.527777777777777</v>
      </c>
      <c r="U23" s="71">
        <v>11918</v>
      </c>
      <c r="V23" s="72">
        <v>49.9</v>
      </c>
      <c r="W23" s="41">
        <f t="shared" si="5"/>
        <v>13.861111111111111</v>
      </c>
      <c r="X23" s="73">
        <v>-21.5</v>
      </c>
      <c r="Y23" s="63"/>
      <c r="Z23" s="64"/>
      <c r="AA23" s="64"/>
      <c r="AB23" s="93">
        <v>0</v>
      </c>
      <c r="AC23" s="46">
        <f t="shared" si="3"/>
        <v>100.00000000000001</v>
      </c>
      <c r="AD23" s="47" t="str">
        <f t="shared" si="4"/>
        <v>ОК</v>
      </c>
      <c r="AE23" s="74"/>
      <c r="AF23" s="74"/>
      <c r="AG23" s="74"/>
    </row>
    <row r="24" spans="1:33" s="75" customFormat="1" x14ac:dyDescent="0.25">
      <c r="A24" s="76">
        <v>14</v>
      </c>
      <c r="B24" s="90">
        <v>96.218999999999994</v>
      </c>
      <c r="C24" s="91">
        <v>2.0760000000000001</v>
      </c>
      <c r="D24" s="91">
        <v>0.64800000000000002</v>
      </c>
      <c r="E24" s="91">
        <v>0.10199999999999999</v>
      </c>
      <c r="F24" s="91">
        <v>0.1</v>
      </c>
      <c r="G24" s="91">
        <v>2E-3</v>
      </c>
      <c r="H24" s="91">
        <v>1.7999999999999999E-2</v>
      </c>
      <c r="I24" s="91">
        <v>1.2999999999999999E-2</v>
      </c>
      <c r="J24" s="91">
        <v>1.2E-2</v>
      </c>
      <c r="K24" s="91">
        <v>8.9999999999999993E-3</v>
      </c>
      <c r="L24" s="91">
        <v>0.64200000000000002</v>
      </c>
      <c r="M24" s="92">
        <v>0.159</v>
      </c>
      <c r="N24" s="80">
        <v>0.69779999999999998</v>
      </c>
      <c r="O24" s="55">
        <v>8179</v>
      </c>
      <c r="P24" s="94">
        <v>34.25</v>
      </c>
      <c r="Q24" s="85">
        <f t="shared" si="0"/>
        <v>9.5138888888888893</v>
      </c>
      <c r="R24" s="58">
        <v>9071</v>
      </c>
      <c r="S24" s="94">
        <v>37.979999999999997</v>
      </c>
      <c r="T24" s="86">
        <f t="shared" si="1"/>
        <v>10.549999999999999</v>
      </c>
      <c r="U24" s="81">
        <v>11917</v>
      </c>
      <c r="V24" s="82">
        <v>49.9</v>
      </c>
      <c r="W24" s="41">
        <f t="shared" si="5"/>
        <v>13.861111111111111</v>
      </c>
      <c r="X24" s="83"/>
      <c r="Y24" s="43"/>
      <c r="Z24" s="44"/>
      <c r="AA24" s="44"/>
      <c r="AB24" s="45"/>
      <c r="AC24" s="46">
        <f t="shared" si="3"/>
        <v>99.999999999999986</v>
      </c>
      <c r="AD24" s="47" t="str">
        <f t="shared" si="4"/>
        <v>ОК</v>
      </c>
      <c r="AE24" s="74"/>
      <c r="AF24" s="74"/>
      <c r="AG24" s="74"/>
    </row>
    <row r="25" spans="1:33" s="75" customFormat="1" x14ac:dyDescent="0.25">
      <c r="A25" s="50">
        <v>15</v>
      </c>
      <c r="B25" s="87">
        <v>96.213999999999999</v>
      </c>
      <c r="C25" s="88">
        <v>2.0790000000000002</v>
      </c>
      <c r="D25" s="88">
        <v>0.65100000000000002</v>
      </c>
      <c r="E25" s="88">
        <v>0.10199999999999999</v>
      </c>
      <c r="F25" s="88">
        <v>0.1</v>
      </c>
      <c r="G25" s="88">
        <v>2E-3</v>
      </c>
      <c r="H25" s="88">
        <v>1.7999999999999999E-2</v>
      </c>
      <c r="I25" s="88">
        <v>1.2999999999999999E-2</v>
      </c>
      <c r="J25" s="88">
        <v>1.2E-2</v>
      </c>
      <c r="K25" s="88">
        <v>8.0000000000000002E-3</v>
      </c>
      <c r="L25" s="88">
        <v>0.64300000000000002</v>
      </c>
      <c r="M25" s="89">
        <v>0.158</v>
      </c>
      <c r="N25" s="69">
        <v>0.69779999999999998</v>
      </c>
      <c r="O25" s="55">
        <v>8180</v>
      </c>
      <c r="P25" s="56">
        <v>34.25</v>
      </c>
      <c r="Q25" s="57">
        <f t="shared" si="0"/>
        <v>9.5138888888888893</v>
      </c>
      <c r="R25" s="58">
        <v>9071</v>
      </c>
      <c r="S25" s="56">
        <v>37.979999999999997</v>
      </c>
      <c r="T25" s="59">
        <f t="shared" si="1"/>
        <v>10.549999999999999</v>
      </c>
      <c r="U25" s="71">
        <v>11918</v>
      </c>
      <c r="V25" s="72">
        <v>49.9</v>
      </c>
      <c r="W25" s="41">
        <f t="shared" si="5"/>
        <v>13.861111111111111</v>
      </c>
      <c r="X25" s="73"/>
      <c r="Y25" s="63"/>
      <c r="Z25" s="64"/>
      <c r="AA25" s="64"/>
      <c r="AB25" s="65"/>
      <c r="AC25" s="46">
        <f t="shared" si="3"/>
        <v>99.999999999999986</v>
      </c>
      <c r="AD25" s="47" t="str">
        <f t="shared" si="4"/>
        <v>ОК</v>
      </c>
      <c r="AE25" s="74"/>
      <c r="AF25" s="74"/>
      <c r="AG25" s="74"/>
    </row>
    <row r="26" spans="1:33" s="75" customFormat="1" x14ac:dyDescent="0.25">
      <c r="A26" s="50">
        <v>16</v>
      </c>
      <c r="B26" s="87">
        <v>96.233999999999995</v>
      </c>
      <c r="C26" s="88">
        <v>2.0630000000000002</v>
      </c>
      <c r="D26" s="88">
        <v>0.64700000000000002</v>
      </c>
      <c r="E26" s="88">
        <v>0.10199999999999999</v>
      </c>
      <c r="F26" s="88">
        <v>0.1</v>
      </c>
      <c r="G26" s="88">
        <v>2E-3</v>
      </c>
      <c r="H26" s="88">
        <v>1.9E-2</v>
      </c>
      <c r="I26" s="88">
        <v>1.2999999999999999E-2</v>
      </c>
      <c r="J26" s="88">
        <v>1.2E-2</v>
      </c>
      <c r="K26" s="88">
        <v>8.0000000000000002E-3</v>
      </c>
      <c r="L26" s="88">
        <v>0.64300000000000002</v>
      </c>
      <c r="M26" s="89">
        <v>0.157</v>
      </c>
      <c r="N26" s="69">
        <v>0.69769999999999999</v>
      </c>
      <c r="O26" s="55">
        <v>8179</v>
      </c>
      <c r="P26" s="70">
        <v>34.24</v>
      </c>
      <c r="Q26" s="57">
        <f t="shared" si="0"/>
        <v>9.5111111111111111</v>
      </c>
      <c r="R26" s="58">
        <v>9071</v>
      </c>
      <c r="S26" s="70">
        <v>37.97</v>
      </c>
      <c r="T26" s="59">
        <f t="shared" si="1"/>
        <v>10.547222222222222</v>
      </c>
      <c r="U26" s="71">
        <v>11917</v>
      </c>
      <c r="V26" s="72">
        <v>49.9</v>
      </c>
      <c r="W26" s="41">
        <f t="shared" si="5"/>
        <v>13.861111111111111</v>
      </c>
      <c r="X26" s="73"/>
      <c r="Y26" s="63"/>
      <c r="Z26" s="64"/>
      <c r="AA26" s="64"/>
      <c r="AB26" s="65"/>
      <c r="AC26" s="46">
        <f t="shared" si="3"/>
        <v>100</v>
      </c>
      <c r="AD26" s="47" t="str">
        <f t="shared" si="4"/>
        <v>ОК</v>
      </c>
      <c r="AE26" s="74"/>
      <c r="AF26" s="74"/>
      <c r="AG26" s="74"/>
    </row>
    <row r="27" spans="1:33" s="75" customFormat="1" x14ac:dyDescent="0.25">
      <c r="A27" s="50">
        <v>17</v>
      </c>
      <c r="B27" s="87">
        <v>96.182000000000002</v>
      </c>
      <c r="C27" s="88">
        <v>2.0830000000000002</v>
      </c>
      <c r="D27" s="88">
        <v>0.67200000000000004</v>
      </c>
      <c r="E27" s="88">
        <v>0.104</v>
      </c>
      <c r="F27" s="88">
        <v>9.9000000000000005E-2</v>
      </c>
      <c r="G27" s="88">
        <v>1E-3</v>
      </c>
      <c r="H27" s="88">
        <v>0.02</v>
      </c>
      <c r="I27" s="88">
        <v>1.0999999999999999E-2</v>
      </c>
      <c r="J27" s="88">
        <v>0.01</v>
      </c>
      <c r="K27" s="88">
        <v>3.0000000000000001E-3</v>
      </c>
      <c r="L27" s="88">
        <v>0.66300000000000003</v>
      </c>
      <c r="M27" s="89">
        <v>0.152</v>
      </c>
      <c r="N27" s="69">
        <v>0.69820000000000004</v>
      </c>
      <c r="O27" s="55">
        <v>8176</v>
      </c>
      <c r="P27" s="70">
        <v>34.229999999999997</v>
      </c>
      <c r="Q27" s="57">
        <f t="shared" si="0"/>
        <v>9.5083333333333329</v>
      </c>
      <c r="R27" s="58">
        <v>9067</v>
      </c>
      <c r="S27" s="70">
        <v>37.97</v>
      </c>
      <c r="T27" s="59">
        <f t="shared" si="1"/>
        <v>10.547222222222222</v>
      </c>
      <c r="U27" s="71">
        <v>11910</v>
      </c>
      <c r="V27" s="72">
        <v>49.87</v>
      </c>
      <c r="W27" s="41">
        <f t="shared" si="5"/>
        <v>13.852777777777776</v>
      </c>
      <c r="X27" s="73"/>
      <c r="Y27" s="63"/>
      <c r="Z27" s="64"/>
      <c r="AA27" s="64"/>
      <c r="AB27" s="65"/>
      <c r="AC27" s="46">
        <f t="shared" si="3"/>
        <v>100</v>
      </c>
      <c r="AD27" s="47" t="str">
        <f t="shared" si="4"/>
        <v>ОК</v>
      </c>
      <c r="AE27" s="74"/>
      <c r="AF27" s="74"/>
      <c r="AG27" s="74"/>
    </row>
    <row r="28" spans="1:33" s="75" customFormat="1" x14ac:dyDescent="0.25">
      <c r="A28" s="50">
        <v>18</v>
      </c>
      <c r="B28" s="87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9"/>
      <c r="N28" s="69"/>
      <c r="O28" s="55">
        <v>8176</v>
      </c>
      <c r="P28" s="70">
        <v>34.229999999999997</v>
      </c>
      <c r="Q28" s="57">
        <f t="shared" si="0"/>
        <v>9.5083333333333329</v>
      </c>
      <c r="R28" s="58">
        <v>9067</v>
      </c>
      <c r="S28" s="70">
        <v>37.97</v>
      </c>
      <c r="T28" s="59">
        <f t="shared" si="1"/>
        <v>10.547222222222222</v>
      </c>
      <c r="U28" s="71"/>
      <c r="V28" s="72"/>
      <c r="W28" s="41"/>
      <c r="X28" s="73"/>
      <c r="Y28" s="63"/>
      <c r="Z28" s="64"/>
      <c r="AA28" s="64"/>
      <c r="AB28" s="65"/>
      <c r="AC28" s="46">
        <f t="shared" si="3"/>
        <v>0</v>
      </c>
      <c r="AD28" s="47" t="str">
        <f t="shared" si="4"/>
        <v xml:space="preserve"> </v>
      </c>
      <c r="AE28" s="74"/>
      <c r="AF28" s="74"/>
      <c r="AG28" s="74"/>
    </row>
    <row r="29" spans="1:33" s="75" customFormat="1" x14ac:dyDescent="0.25">
      <c r="A29" s="76">
        <v>19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2"/>
      <c r="N29" s="80"/>
      <c r="O29" s="55">
        <v>8176</v>
      </c>
      <c r="P29" s="70">
        <v>34.229999999999997</v>
      </c>
      <c r="Q29" s="57">
        <f t="shared" si="0"/>
        <v>9.5083333333333329</v>
      </c>
      <c r="R29" s="58">
        <v>9067</v>
      </c>
      <c r="S29" s="70">
        <v>37.97</v>
      </c>
      <c r="T29" s="59">
        <f t="shared" si="1"/>
        <v>10.547222222222222</v>
      </c>
      <c r="U29" s="81"/>
      <c r="V29" s="82"/>
      <c r="W29" s="41"/>
      <c r="X29" s="83"/>
      <c r="Y29" s="43"/>
      <c r="Z29" s="44"/>
      <c r="AA29" s="44"/>
      <c r="AB29" s="45"/>
      <c r="AC29" s="46">
        <f t="shared" si="3"/>
        <v>0</v>
      </c>
      <c r="AD29" s="47" t="str">
        <f t="shared" si="4"/>
        <v xml:space="preserve"> </v>
      </c>
      <c r="AE29" s="74"/>
      <c r="AF29" s="74"/>
      <c r="AG29" s="74"/>
    </row>
    <row r="30" spans="1:33" s="75" customFormat="1" x14ac:dyDescent="0.25">
      <c r="A30" s="50">
        <v>20</v>
      </c>
      <c r="B30" s="87">
        <v>96.22</v>
      </c>
      <c r="C30" s="88">
        <v>2.085</v>
      </c>
      <c r="D30" s="88">
        <v>0.66</v>
      </c>
      <c r="E30" s="88">
        <v>0.129</v>
      </c>
      <c r="F30" s="88">
        <v>0.115</v>
      </c>
      <c r="G30" s="88">
        <v>5.0000000000000001E-3</v>
      </c>
      <c r="H30" s="88">
        <v>0.02</v>
      </c>
      <c r="I30" s="88">
        <v>1.4E-2</v>
      </c>
      <c r="J30" s="88">
        <v>8.9999999999999993E-3</v>
      </c>
      <c r="K30" s="88">
        <v>4.0000000000000001E-3</v>
      </c>
      <c r="L30" s="88">
        <v>0.58499999999999996</v>
      </c>
      <c r="M30" s="89">
        <v>0.154</v>
      </c>
      <c r="N30" s="69">
        <v>0.69830000000000003</v>
      </c>
      <c r="O30" s="55">
        <v>8192</v>
      </c>
      <c r="P30" s="70">
        <v>34.299999999999997</v>
      </c>
      <c r="Q30" s="57">
        <f t="shared" si="0"/>
        <v>9.5277777777777768</v>
      </c>
      <c r="R30" s="95">
        <v>9085</v>
      </c>
      <c r="S30" s="96">
        <v>38.04</v>
      </c>
      <c r="T30" s="59">
        <f t="shared" si="1"/>
        <v>10.566666666666666</v>
      </c>
      <c r="U30" s="97">
        <v>11931</v>
      </c>
      <c r="V30" s="98">
        <v>49.96</v>
      </c>
      <c r="W30" s="41">
        <f t="shared" si="5"/>
        <v>13.877777777777778</v>
      </c>
      <c r="X30" s="73">
        <v>-20.9</v>
      </c>
      <c r="Y30" s="63"/>
      <c r="Z30" s="64"/>
      <c r="AA30" s="64"/>
      <c r="AB30" s="65"/>
      <c r="AC30" s="46">
        <f t="shared" si="3"/>
        <v>99.999999999999972</v>
      </c>
      <c r="AD30" s="47" t="str">
        <f>IF(AC30=100,"ОК"," ")</f>
        <v>ОК</v>
      </c>
      <c r="AE30" s="74"/>
      <c r="AF30" s="74"/>
      <c r="AG30" s="74"/>
    </row>
    <row r="31" spans="1:33" s="75" customFormat="1" x14ac:dyDescent="0.25">
      <c r="A31" s="76">
        <v>21</v>
      </c>
      <c r="B31" s="90">
        <v>96.150999999999996</v>
      </c>
      <c r="C31" s="91">
        <v>2.1309999999999998</v>
      </c>
      <c r="D31" s="91">
        <v>0.65</v>
      </c>
      <c r="E31" s="91">
        <v>9.8000000000000004E-2</v>
      </c>
      <c r="F31" s="91">
        <v>9.2999999999999999E-2</v>
      </c>
      <c r="G31" s="91">
        <v>1E-3</v>
      </c>
      <c r="H31" s="91">
        <v>1.7999999999999999E-2</v>
      </c>
      <c r="I31" s="91">
        <v>0.01</v>
      </c>
      <c r="J31" s="91">
        <v>7.0000000000000001E-3</v>
      </c>
      <c r="K31" s="91">
        <v>5.0000000000000001E-3</v>
      </c>
      <c r="L31" s="91">
        <v>0.67800000000000005</v>
      </c>
      <c r="M31" s="92">
        <v>0.158</v>
      </c>
      <c r="N31" s="80">
        <v>0.69769999999999999</v>
      </c>
      <c r="O31" s="55">
        <v>8173</v>
      </c>
      <c r="P31" s="84">
        <v>34.22</v>
      </c>
      <c r="Q31" s="85">
        <f t="shared" si="0"/>
        <v>9.5055555555555546</v>
      </c>
      <c r="R31" s="95">
        <v>9064</v>
      </c>
      <c r="S31" s="99">
        <v>37.96</v>
      </c>
      <c r="T31" s="86">
        <f t="shared" si="1"/>
        <v>10.544444444444444</v>
      </c>
      <c r="U31" s="81">
        <v>11909</v>
      </c>
      <c r="V31" s="82">
        <v>49.87</v>
      </c>
      <c r="W31" s="41">
        <f t="shared" si="5"/>
        <v>13.852777777777776</v>
      </c>
      <c r="X31" s="83"/>
      <c r="Y31" s="43"/>
      <c r="Z31" s="44"/>
      <c r="AA31" s="44"/>
      <c r="AB31" s="45"/>
      <c r="AC31" s="46">
        <f t="shared" si="3"/>
        <v>100.00000000000001</v>
      </c>
      <c r="AD31" s="47" t="str">
        <f t="shared" si="4"/>
        <v>ОК</v>
      </c>
      <c r="AE31" s="74"/>
      <c r="AF31" s="74"/>
      <c r="AG31" s="74"/>
    </row>
    <row r="32" spans="1:33" s="75" customFormat="1" x14ac:dyDescent="0.25">
      <c r="A32" s="50">
        <v>22</v>
      </c>
      <c r="B32" s="87">
        <v>96.236000000000004</v>
      </c>
      <c r="C32" s="88">
        <v>2.0670000000000002</v>
      </c>
      <c r="D32" s="88">
        <v>0.629</v>
      </c>
      <c r="E32" s="88">
        <v>9.4E-2</v>
      </c>
      <c r="F32" s="88">
        <v>0.09</v>
      </c>
      <c r="G32" s="88">
        <v>2E-3</v>
      </c>
      <c r="H32" s="88">
        <v>1.7000000000000001E-2</v>
      </c>
      <c r="I32" s="88">
        <v>0.01</v>
      </c>
      <c r="J32" s="88">
        <v>7.0000000000000001E-3</v>
      </c>
      <c r="K32" s="88">
        <v>8.9999999999999993E-3</v>
      </c>
      <c r="L32" s="88">
        <v>0.68700000000000006</v>
      </c>
      <c r="M32" s="89">
        <v>0.152</v>
      </c>
      <c r="N32" s="69">
        <v>0.69699999999999995</v>
      </c>
      <c r="O32" s="55">
        <v>8164</v>
      </c>
      <c r="P32" s="70">
        <v>34.18</v>
      </c>
      <c r="Q32" s="57">
        <f t="shared" si="0"/>
        <v>9.4944444444444436</v>
      </c>
      <c r="R32" s="95">
        <v>9055</v>
      </c>
      <c r="S32" s="96">
        <v>37.909999999999997</v>
      </c>
      <c r="T32" s="59">
        <f t="shared" si="1"/>
        <v>10.530555555555555</v>
      </c>
      <c r="U32" s="71">
        <v>11903</v>
      </c>
      <c r="V32" s="72">
        <v>49.84</v>
      </c>
      <c r="W32" s="41">
        <f t="shared" si="5"/>
        <v>13.844444444444445</v>
      </c>
      <c r="X32" s="73"/>
      <c r="Y32" s="63"/>
      <c r="Z32" s="100"/>
      <c r="AA32" s="100"/>
      <c r="AB32" s="101"/>
      <c r="AC32" s="46">
        <f t="shared" si="3"/>
        <v>100</v>
      </c>
      <c r="AD32" s="47" t="str">
        <f t="shared" si="4"/>
        <v>ОК</v>
      </c>
      <c r="AE32" s="74"/>
      <c r="AF32" s="74"/>
      <c r="AG32" s="74"/>
    </row>
    <row r="33" spans="1:33" s="75" customFormat="1" x14ac:dyDescent="0.25">
      <c r="A33" s="50">
        <v>23</v>
      </c>
      <c r="B33" s="87">
        <v>96.259</v>
      </c>
      <c r="C33" s="88">
        <v>2.0499999999999998</v>
      </c>
      <c r="D33" s="88">
        <v>0.625</v>
      </c>
      <c r="E33" s="88">
        <v>9.4E-2</v>
      </c>
      <c r="F33" s="88">
        <v>0.09</v>
      </c>
      <c r="G33" s="88">
        <v>2E-3</v>
      </c>
      <c r="H33" s="88">
        <v>1.7000000000000001E-2</v>
      </c>
      <c r="I33" s="88">
        <v>0.01</v>
      </c>
      <c r="J33" s="88">
        <v>7.0000000000000001E-3</v>
      </c>
      <c r="K33" s="88">
        <v>8.9999999999999993E-3</v>
      </c>
      <c r="L33" s="88">
        <v>0.68500000000000005</v>
      </c>
      <c r="M33" s="89">
        <v>0.152</v>
      </c>
      <c r="N33" s="69">
        <v>0.69679999999999997</v>
      </c>
      <c r="O33" s="55">
        <v>8162</v>
      </c>
      <c r="P33" s="70">
        <v>34.17</v>
      </c>
      <c r="Q33" s="57">
        <f t="shared" si="0"/>
        <v>9.4916666666666671</v>
      </c>
      <c r="R33" s="95">
        <v>9052</v>
      </c>
      <c r="S33" s="96">
        <v>37.909999999999997</v>
      </c>
      <c r="T33" s="59">
        <f t="shared" si="1"/>
        <v>10.530555555555555</v>
      </c>
      <c r="U33" s="71">
        <v>11902</v>
      </c>
      <c r="V33" s="72">
        <v>49.84</v>
      </c>
      <c r="W33" s="41">
        <f t="shared" si="5"/>
        <v>13.844444444444445</v>
      </c>
      <c r="X33" s="73"/>
      <c r="Y33" s="63"/>
      <c r="Z33" s="64"/>
      <c r="AA33" s="64"/>
      <c r="AB33" s="65"/>
      <c r="AC33" s="46">
        <f t="shared" si="3"/>
        <v>100</v>
      </c>
      <c r="AD33" s="47" t="str">
        <f>IF(AC33=100,"ОК"," ")</f>
        <v>ОК</v>
      </c>
      <c r="AE33" s="74"/>
      <c r="AF33" s="74"/>
      <c r="AG33" s="74"/>
    </row>
    <row r="34" spans="1:33" s="75" customFormat="1" x14ac:dyDescent="0.25">
      <c r="A34" s="50">
        <v>24</v>
      </c>
      <c r="B34" s="87">
        <v>96.037000000000006</v>
      </c>
      <c r="C34" s="88">
        <v>2.1800000000000002</v>
      </c>
      <c r="D34" s="88">
        <v>0.67500000000000004</v>
      </c>
      <c r="E34" s="88">
        <v>0.106</v>
      </c>
      <c r="F34" s="88">
        <v>0.10299999999999999</v>
      </c>
      <c r="G34" s="88">
        <v>2E-3</v>
      </c>
      <c r="H34" s="88">
        <v>0.02</v>
      </c>
      <c r="I34" s="88">
        <v>1.2E-2</v>
      </c>
      <c r="J34" s="88">
        <v>8.9999999999999993E-3</v>
      </c>
      <c r="K34" s="88">
        <v>8.9999999999999993E-3</v>
      </c>
      <c r="L34" s="88">
        <v>0.68100000000000005</v>
      </c>
      <c r="M34" s="89">
        <v>0.16600000000000001</v>
      </c>
      <c r="N34" s="69">
        <v>0.69889999999999997</v>
      </c>
      <c r="O34" s="55">
        <v>8183</v>
      </c>
      <c r="P34" s="70">
        <v>34.26</v>
      </c>
      <c r="Q34" s="57">
        <f t="shared" si="0"/>
        <v>9.5166666666666657</v>
      </c>
      <c r="R34" s="95">
        <v>9074</v>
      </c>
      <c r="S34" s="96">
        <v>38</v>
      </c>
      <c r="T34" s="59">
        <f t="shared" si="1"/>
        <v>10.555555555555555</v>
      </c>
      <c r="U34" s="71">
        <v>11913</v>
      </c>
      <c r="V34" s="72">
        <v>49.88</v>
      </c>
      <c r="W34" s="41">
        <f t="shared" si="5"/>
        <v>13.855555555555556</v>
      </c>
      <c r="X34" s="73"/>
      <c r="Y34" s="63"/>
      <c r="Z34" s="64"/>
      <c r="AA34" s="64"/>
      <c r="AB34" s="65"/>
      <c r="AC34" s="46">
        <f t="shared" si="3"/>
        <v>99.999999999999986</v>
      </c>
      <c r="AD34" s="47" t="str">
        <f t="shared" si="4"/>
        <v>ОК</v>
      </c>
      <c r="AE34" s="74"/>
      <c r="AF34" s="74"/>
      <c r="AG34" s="74"/>
    </row>
    <row r="35" spans="1:33" s="75" customFormat="1" x14ac:dyDescent="0.25">
      <c r="A35" s="50">
        <v>25</v>
      </c>
      <c r="B35" s="102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4"/>
      <c r="N35" s="69"/>
      <c r="O35" s="55">
        <v>8183</v>
      </c>
      <c r="P35" s="70">
        <v>34.26</v>
      </c>
      <c r="Q35" s="57">
        <f t="shared" si="0"/>
        <v>9.5166666666666657</v>
      </c>
      <c r="R35" s="95">
        <v>9074</v>
      </c>
      <c r="S35" s="96">
        <v>38</v>
      </c>
      <c r="T35" s="59">
        <f t="shared" si="1"/>
        <v>10.555555555555555</v>
      </c>
      <c r="U35" s="71"/>
      <c r="V35" s="72"/>
      <c r="W35" s="41"/>
      <c r="X35" s="73"/>
      <c r="Y35" s="63"/>
      <c r="Z35" s="100"/>
      <c r="AA35" s="100"/>
      <c r="AB35" s="101"/>
      <c r="AC35" s="46">
        <f t="shared" si="3"/>
        <v>0</v>
      </c>
      <c r="AD35" s="47" t="str">
        <f t="shared" si="4"/>
        <v xml:space="preserve"> </v>
      </c>
      <c r="AE35" s="74"/>
      <c r="AF35" s="74"/>
      <c r="AG35" s="74"/>
    </row>
    <row r="36" spans="1:33" s="75" customFormat="1" x14ac:dyDescent="0.25">
      <c r="A36" s="76">
        <v>26</v>
      </c>
      <c r="B36" s="105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7"/>
      <c r="N36" s="80"/>
      <c r="O36" s="55">
        <v>8183</v>
      </c>
      <c r="P36" s="84">
        <v>34.26</v>
      </c>
      <c r="Q36" s="85">
        <f t="shared" si="0"/>
        <v>9.5166666666666657</v>
      </c>
      <c r="R36" s="95">
        <v>9074</v>
      </c>
      <c r="S36" s="99">
        <v>38</v>
      </c>
      <c r="T36" s="86">
        <f>S36/3.6</f>
        <v>10.555555555555555</v>
      </c>
      <c r="U36" s="81"/>
      <c r="V36" s="82"/>
      <c r="W36" s="41"/>
      <c r="X36" s="83"/>
      <c r="Y36" s="43"/>
      <c r="Z36" s="44"/>
      <c r="AA36" s="44"/>
      <c r="AB36" s="45"/>
      <c r="AC36" s="46">
        <f t="shared" si="3"/>
        <v>0</v>
      </c>
      <c r="AD36" s="47" t="str">
        <f t="shared" si="4"/>
        <v xml:space="preserve"> </v>
      </c>
      <c r="AE36" s="74"/>
      <c r="AF36" s="74"/>
      <c r="AG36" s="74"/>
    </row>
    <row r="37" spans="1:33" s="75" customFormat="1" x14ac:dyDescent="0.25">
      <c r="A37" s="50">
        <v>27</v>
      </c>
      <c r="B37" s="87">
        <v>96.012</v>
      </c>
      <c r="C37" s="88">
        <v>2.1960000000000002</v>
      </c>
      <c r="D37" s="88">
        <v>0.68600000000000005</v>
      </c>
      <c r="E37" s="88">
        <v>0.107</v>
      </c>
      <c r="F37" s="88">
        <v>0.10299999999999999</v>
      </c>
      <c r="G37" s="88">
        <v>2E-3</v>
      </c>
      <c r="H37" s="88">
        <v>0.02</v>
      </c>
      <c r="I37" s="88">
        <v>1.2E-2</v>
      </c>
      <c r="J37" s="88">
        <v>8.9999999999999993E-3</v>
      </c>
      <c r="K37" s="88">
        <v>7.0000000000000001E-3</v>
      </c>
      <c r="L37" s="88">
        <v>0.67900000000000005</v>
      </c>
      <c r="M37" s="89">
        <v>0.16700000000000001</v>
      </c>
      <c r="N37" s="69">
        <v>0.69920000000000004</v>
      </c>
      <c r="O37" s="55">
        <v>8186</v>
      </c>
      <c r="P37" s="70">
        <v>34.270000000000003</v>
      </c>
      <c r="Q37" s="57">
        <f t="shared" si="0"/>
        <v>9.5194444444444457</v>
      </c>
      <c r="R37" s="95">
        <v>9078</v>
      </c>
      <c r="S37" s="96">
        <v>38.01</v>
      </c>
      <c r="T37" s="59">
        <f t="shared" si="1"/>
        <v>10.558333333333332</v>
      </c>
      <c r="U37" s="71">
        <v>11915</v>
      </c>
      <c r="V37" s="72">
        <v>49.89</v>
      </c>
      <c r="W37" s="41">
        <f t="shared" si="5"/>
        <v>13.858333333333333</v>
      </c>
      <c r="X37" s="73"/>
      <c r="Y37" s="63"/>
      <c r="Z37" s="108">
        <v>0</v>
      </c>
      <c r="AA37" s="108">
        <v>0</v>
      </c>
      <c r="AB37" s="109"/>
      <c r="AC37" s="46">
        <f t="shared" si="3"/>
        <v>100</v>
      </c>
      <c r="AD37" s="47" t="str">
        <f t="shared" si="4"/>
        <v>ОК</v>
      </c>
      <c r="AE37" s="74"/>
      <c r="AF37" s="74"/>
      <c r="AG37" s="74"/>
    </row>
    <row r="38" spans="1:33" s="75" customFormat="1" ht="15.75" thickBot="1" x14ac:dyDescent="0.3">
      <c r="A38" s="76">
        <v>28</v>
      </c>
      <c r="B38" s="90">
        <v>96.007999999999996</v>
      </c>
      <c r="C38" s="91">
        <v>2.1970000000000001</v>
      </c>
      <c r="D38" s="91">
        <v>0.68400000000000005</v>
      </c>
      <c r="E38" s="91">
        <v>0.107</v>
      </c>
      <c r="F38" s="91">
        <v>0.10299999999999999</v>
      </c>
      <c r="G38" s="91">
        <v>2E-3</v>
      </c>
      <c r="H38" s="91">
        <v>0.02</v>
      </c>
      <c r="I38" s="91">
        <v>1.2E-2</v>
      </c>
      <c r="J38" s="91">
        <v>8.9999999999999993E-3</v>
      </c>
      <c r="K38" s="91">
        <v>7.0000000000000001E-3</v>
      </c>
      <c r="L38" s="91">
        <v>0.68400000000000005</v>
      </c>
      <c r="M38" s="92">
        <v>0.16700000000000001</v>
      </c>
      <c r="N38" s="80">
        <v>0.69920000000000004</v>
      </c>
      <c r="O38" s="55">
        <v>8185</v>
      </c>
      <c r="P38" s="84">
        <v>34.270000000000003</v>
      </c>
      <c r="Q38" s="85">
        <f t="shared" si="0"/>
        <v>9.5194444444444457</v>
      </c>
      <c r="R38" s="95">
        <v>9077</v>
      </c>
      <c r="S38" s="99">
        <v>38.01</v>
      </c>
      <c r="T38" s="86">
        <f t="shared" si="1"/>
        <v>10.558333333333332</v>
      </c>
      <c r="U38" s="81">
        <v>11914</v>
      </c>
      <c r="V38" s="82">
        <v>49.89</v>
      </c>
      <c r="W38" s="41">
        <f t="shared" si="5"/>
        <v>13.858333333333333</v>
      </c>
      <c r="X38" s="83"/>
      <c r="Y38" s="43"/>
      <c r="Z38" s="44"/>
      <c r="AA38" s="44"/>
      <c r="AB38" s="45"/>
      <c r="AC38" s="46">
        <f t="shared" si="3"/>
        <v>99.999999999999986</v>
      </c>
      <c r="AD38" s="47" t="str">
        <f t="shared" si="4"/>
        <v>ОК</v>
      </c>
      <c r="AE38" s="74"/>
      <c r="AF38" s="74"/>
      <c r="AG38" s="74"/>
    </row>
    <row r="39" spans="1:33" ht="15" customHeight="1" thickBot="1" x14ac:dyDescent="0.3">
      <c r="A39" s="177" t="s">
        <v>39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9"/>
      <c r="O39" s="180">
        <f>SUMPRODUCT(O11:O38,'[1] розрахунок'!$AW7:$AW34)/'[1] розрахунок'!$AW38</f>
        <v>8179.3330667762702</v>
      </c>
      <c r="P39" s="164">
        <f>SUMPRODUCT(P11:P38,'[1] розрахунок'!$AW7:$AW34)/'[1] розрахунок'!$AW38</f>
        <v>34.245757698460693</v>
      </c>
      <c r="Q39" s="164">
        <f>SUMPRODUCT(Q11:Q38,'[1] розрахунок'!$AW7:$AW34)/'[1] розрахунок'!$AW38</f>
        <v>9.5127104717946427</v>
      </c>
      <c r="R39" s="180">
        <f>SUMPRODUCT(R11:R38,'[1] розрахунок'!$AW7:$AW34)/'[1] розрахунок'!$AW38</f>
        <v>9071.1225372784866</v>
      </c>
      <c r="S39" s="164">
        <f>SUMPRODUCT(S11:S38,'[1] розрахунок'!$AW7:$AW34)/'[1] розрахунок'!$AW38</f>
        <v>37.98042748527353</v>
      </c>
      <c r="T39" s="164">
        <f>SUMPRODUCT(T11:T38,'[1] розрахунок'!$AW7:$AW34)/'[1] розрахунок'!$AW38</f>
        <v>10.550118745909316</v>
      </c>
      <c r="U39" s="166"/>
      <c r="V39" s="167"/>
      <c r="W39" s="167"/>
      <c r="X39" s="167"/>
      <c r="Y39" s="167"/>
      <c r="Z39" s="167"/>
      <c r="AA39" s="167"/>
      <c r="AB39" s="168"/>
      <c r="AC39" s="110"/>
      <c r="AD39" s="111"/>
      <c r="AE39" s="112"/>
      <c r="AF39" s="112"/>
      <c r="AG39" s="112"/>
    </row>
    <row r="40" spans="1:33" ht="19.5" customHeight="1" thickBot="1" x14ac:dyDescent="0.3">
      <c r="A40" s="113"/>
      <c r="B40" s="114"/>
      <c r="C40" s="114"/>
      <c r="D40" s="114"/>
      <c r="E40" s="114"/>
      <c r="F40" s="114"/>
      <c r="G40" s="114"/>
      <c r="H40" s="169" t="s">
        <v>40</v>
      </c>
      <c r="I40" s="170"/>
      <c r="J40" s="170"/>
      <c r="K40" s="170"/>
      <c r="L40" s="170"/>
      <c r="M40" s="170"/>
      <c r="N40" s="171"/>
      <c r="O40" s="181"/>
      <c r="P40" s="165"/>
      <c r="Q40" s="165"/>
      <c r="R40" s="181"/>
      <c r="S40" s="165"/>
      <c r="T40" s="165"/>
      <c r="U40" s="172"/>
      <c r="V40" s="173"/>
      <c r="W40" s="173"/>
      <c r="X40" s="173"/>
      <c r="Y40" s="173"/>
      <c r="Z40" s="173"/>
      <c r="AA40" s="173"/>
      <c r="AB40" s="174"/>
    </row>
    <row r="41" spans="1:33" ht="22.5" customHeight="1" x14ac:dyDescent="0.25">
      <c r="A41" s="1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75"/>
      <c r="V41" s="175"/>
      <c r="W41" s="175"/>
      <c r="X41" s="175"/>
      <c r="Y41" s="175"/>
      <c r="Z41" s="175"/>
      <c r="AA41" s="175"/>
      <c r="AB41" s="176"/>
    </row>
    <row r="42" spans="1:33" ht="22.5" customHeight="1" x14ac:dyDescent="0.25">
      <c r="A42" s="1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15"/>
      <c r="V42" s="115"/>
      <c r="W42" s="115"/>
      <c r="X42" s="115"/>
      <c r="Y42" s="115"/>
      <c r="Z42" s="115"/>
      <c r="AA42" s="115"/>
      <c r="AB42" s="116"/>
    </row>
    <row r="43" spans="1:33" x14ac:dyDescent="0.25">
      <c r="A43" s="19"/>
      <c r="B43" s="162" t="s">
        <v>41</v>
      </c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20"/>
    </row>
    <row r="44" spans="1:33" x14ac:dyDescent="0.25">
      <c r="A44" s="19"/>
      <c r="B44" s="12"/>
      <c r="C44" s="117" t="s">
        <v>42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17" t="s">
        <v>43</v>
      </c>
      <c r="P44" s="12"/>
      <c r="Q44" s="12"/>
      <c r="R44" s="117" t="s">
        <v>44</v>
      </c>
      <c r="S44" s="12"/>
      <c r="T44" s="12"/>
      <c r="U44" s="12"/>
      <c r="V44" s="117" t="s">
        <v>45</v>
      </c>
      <c r="W44" s="12"/>
      <c r="X44" s="12"/>
      <c r="Y44" s="12"/>
      <c r="Z44" s="12"/>
      <c r="AA44" s="12"/>
      <c r="AB44" s="20"/>
    </row>
    <row r="45" spans="1:33" x14ac:dyDescent="0.25">
      <c r="A45" s="19"/>
      <c r="B45" s="162" t="s">
        <v>46</v>
      </c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20"/>
    </row>
    <row r="46" spans="1:33" x14ac:dyDescent="0.25">
      <c r="A46" s="19"/>
      <c r="B46" s="12"/>
      <c r="C46" s="117" t="s">
        <v>47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17" t="s">
        <v>43</v>
      </c>
      <c r="P46" s="12"/>
      <c r="Q46" s="12"/>
      <c r="R46" s="117" t="s">
        <v>44</v>
      </c>
      <c r="S46" s="12"/>
      <c r="T46" s="12"/>
      <c r="U46" s="12"/>
      <c r="V46" s="117" t="s">
        <v>45</v>
      </c>
      <c r="W46" s="12"/>
      <c r="X46" s="12"/>
      <c r="Y46" s="12"/>
      <c r="Z46" s="12"/>
      <c r="AA46" s="12"/>
      <c r="AB46" s="20"/>
    </row>
    <row r="47" spans="1:33" x14ac:dyDescent="0.25">
      <c r="A47" s="19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20"/>
    </row>
    <row r="48" spans="1:33" x14ac:dyDescent="0.25">
      <c r="A48" s="12"/>
      <c r="B48" s="12"/>
      <c r="C48" s="117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17"/>
      <c r="P48" s="12"/>
      <c r="Q48" s="12"/>
      <c r="R48" s="117"/>
      <c r="S48" s="12"/>
      <c r="T48" s="12"/>
      <c r="U48" s="12"/>
      <c r="V48" s="117"/>
      <c r="W48" s="12"/>
      <c r="X48" s="12"/>
      <c r="Y48" s="12"/>
      <c r="Z48" s="12"/>
      <c r="AA48" s="12"/>
      <c r="AB48" s="12"/>
      <c r="AC48" s="12"/>
    </row>
    <row r="49" spans="1:29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</sheetData>
  <mergeCells count="46">
    <mergeCell ref="G1:Y1"/>
    <mergeCell ref="Z1:AB1"/>
    <mergeCell ref="H2:Z2"/>
    <mergeCell ref="I5:U5"/>
    <mergeCell ref="V5:W5"/>
    <mergeCell ref="X5:Y5"/>
    <mergeCell ref="AA5:AB5"/>
    <mergeCell ref="A7:A10"/>
    <mergeCell ref="B7:M8"/>
    <mergeCell ref="N7:W7"/>
    <mergeCell ref="X7:X10"/>
    <mergeCell ref="Y7:Y10"/>
    <mergeCell ref="H9:H10"/>
    <mergeCell ref="I9:I10"/>
    <mergeCell ref="J9:J10"/>
    <mergeCell ref="K9:K10"/>
    <mergeCell ref="AA7:AA10"/>
    <mergeCell ref="AB7:AB10"/>
    <mergeCell ref="N8:N10"/>
    <mergeCell ref="O8:W8"/>
    <mergeCell ref="B9:B10"/>
    <mergeCell ref="C9:C10"/>
    <mergeCell ref="D9:D10"/>
    <mergeCell ref="E9:E10"/>
    <mergeCell ref="F9:F10"/>
    <mergeCell ref="G9:G10"/>
    <mergeCell ref="Z7:Z10"/>
    <mergeCell ref="L9:L10"/>
    <mergeCell ref="M9:M10"/>
    <mergeCell ref="O9:Q9"/>
    <mergeCell ref="R9:T9"/>
    <mergeCell ref="U9:W9"/>
    <mergeCell ref="B43:AA43"/>
    <mergeCell ref="B45:AA45"/>
    <mergeCell ref="B47:AA47"/>
    <mergeCell ref="S39:S40"/>
    <mergeCell ref="T39:T40"/>
    <mergeCell ref="U39:AB39"/>
    <mergeCell ref="H40:N40"/>
    <mergeCell ref="U40:AB40"/>
    <mergeCell ref="U41:AB41"/>
    <mergeCell ref="A39:N39"/>
    <mergeCell ref="O39:O40"/>
    <mergeCell ref="P39:P40"/>
    <mergeCell ref="Q39:Q40"/>
    <mergeCell ref="R39:R4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0"/>
  <sheetViews>
    <sheetView tabSelected="1" topLeftCell="A40" zoomScale="80" zoomScaleNormal="80" workbookViewId="0">
      <selection activeCell="E6" sqref="E6"/>
    </sheetView>
  </sheetViews>
  <sheetFormatPr defaultRowHeight="14.25" x14ac:dyDescent="0.2"/>
  <cols>
    <col min="1" max="1" width="26" style="118" customWidth="1"/>
    <col min="2" max="2" width="39.140625" style="118" customWidth="1"/>
    <col min="3" max="3" width="21.140625" style="118" customWidth="1"/>
    <col min="4" max="4" width="21.42578125" style="118" customWidth="1"/>
    <col min="5" max="5" width="22" style="118" customWidth="1"/>
    <col min="6" max="14" width="12.7109375" style="118" customWidth="1"/>
    <col min="15" max="15" width="20.140625" style="118" customWidth="1"/>
    <col min="16" max="16384" width="9.140625" style="118"/>
  </cols>
  <sheetData>
    <row r="1" spans="1:11" ht="15" x14ac:dyDescent="0.2">
      <c r="A1" s="226"/>
      <c r="B1" s="226"/>
    </row>
    <row r="2" spans="1:11" ht="15" x14ac:dyDescent="0.25">
      <c r="A2" s="119" t="s">
        <v>112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5" thickBot="1" x14ac:dyDescent="0.25"/>
    <row r="4" spans="1:11" ht="23.25" customHeight="1" thickBot="1" x14ac:dyDescent="0.25">
      <c r="A4" s="227" t="s">
        <v>48</v>
      </c>
      <c r="B4" s="227" t="s">
        <v>49</v>
      </c>
      <c r="C4" s="232" t="s">
        <v>50</v>
      </c>
      <c r="D4" s="233"/>
      <c r="E4" s="234"/>
    </row>
    <row r="5" spans="1:11" ht="23.25" customHeight="1" thickBot="1" x14ac:dyDescent="0.25">
      <c r="A5" s="228"/>
      <c r="B5" s="228"/>
      <c r="C5" s="235" t="s">
        <v>51</v>
      </c>
      <c r="D5" s="236" t="s">
        <v>52</v>
      </c>
      <c r="E5" s="235" t="s">
        <v>53</v>
      </c>
    </row>
    <row r="6" spans="1:11" ht="25.5" customHeight="1" thickBot="1" x14ac:dyDescent="0.25">
      <c r="A6" s="229" t="s">
        <v>54</v>
      </c>
      <c r="B6" s="120" t="s">
        <v>55</v>
      </c>
      <c r="C6" s="121">
        <f>'[1] розрахунок'!C$40</f>
        <v>37.980470188371122</v>
      </c>
      <c r="D6" s="122">
        <f>'[1] розрахунок'!C41</f>
        <v>9071.4795845646695</v>
      </c>
      <c r="E6" s="123">
        <f>'[1] розрахунок'!C42</f>
        <v>10.550130607880867</v>
      </c>
    </row>
    <row r="7" spans="1:11" ht="36.75" customHeight="1" x14ac:dyDescent="0.2">
      <c r="A7" s="230"/>
      <c r="B7" s="124" t="s">
        <v>56</v>
      </c>
      <c r="C7" s="125">
        <f>'[1] розрахунок'!D40</f>
        <v>37.980934474148739</v>
      </c>
      <c r="D7" s="126">
        <f>'[1] розрахунок'!D41</f>
        <v>9071.5904773190832</v>
      </c>
      <c r="E7" s="127">
        <f>'[1] розрахунок'!D42</f>
        <v>10.550259576152428</v>
      </c>
    </row>
    <row r="8" spans="1:11" ht="21.75" customHeight="1" x14ac:dyDescent="0.2">
      <c r="A8" s="230"/>
      <c r="B8" s="124" t="s">
        <v>57</v>
      </c>
      <c r="C8" s="125">
        <f>'[1] розрахунок'!F40</f>
        <v>37.980613453987203</v>
      </c>
      <c r="D8" s="128">
        <f>'[1] розрахунок'!E41</f>
        <v>9071.5247810293713</v>
      </c>
      <c r="E8" s="129">
        <f>'[1] розрахунок'!E42</f>
        <v>10.550183171368573</v>
      </c>
    </row>
    <row r="9" spans="1:11" ht="20.25" customHeight="1" x14ac:dyDescent="0.2">
      <c r="A9" s="230"/>
      <c r="B9" s="124" t="s">
        <v>58</v>
      </c>
      <c r="C9" s="125">
        <f>'[1] розрахунок'!F40</f>
        <v>37.980613453987203</v>
      </c>
      <c r="D9" s="128">
        <f>'[1] розрахунок'!F41</f>
        <v>9071.5138029696827</v>
      </c>
      <c r="E9" s="129">
        <f>'[1] розрахунок'!F42</f>
        <v>10.550170403885334</v>
      </c>
    </row>
    <row r="10" spans="1:11" ht="15.75" x14ac:dyDescent="0.2">
      <c r="A10" s="230"/>
      <c r="B10" s="124" t="s">
        <v>59</v>
      </c>
      <c r="C10" s="125">
        <f>'[1] розрахунок'!G40</f>
        <v>37.980359454294955</v>
      </c>
      <c r="D10" s="128">
        <f>'[1] розрахунок'!G41</f>
        <v>9071.4531361845875</v>
      </c>
      <c r="E10" s="129">
        <f>'[1] розрахунок'!G42</f>
        <v>10.550099848415265</v>
      </c>
    </row>
    <row r="11" spans="1:11" ht="15.75" x14ac:dyDescent="0.2">
      <c r="A11" s="230"/>
      <c r="B11" s="124" t="s">
        <v>60</v>
      </c>
      <c r="C11" s="125">
        <f>'[1] розрахунок'!H40</f>
        <v>37.980433381289117</v>
      </c>
      <c r="D11" s="128">
        <f>'[1] розрахунок'!H41</f>
        <v>9071.4707933440422</v>
      </c>
      <c r="E11" s="129">
        <f>'[1] розрахунок'!H42</f>
        <v>10.550120383691421</v>
      </c>
    </row>
    <row r="12" spans="1:11" ht="15.75" x14ac:dyDescent="0.2">
      <c r="A12" s="230"/>
      <c r="B12" s="124" t="s">
        <v>61</v>
      </c>
      <c r="C12" s="125">
        <f>'[1] розрахунок'!I40</f>
        <v>37.980328179880701</v>
      </c>
      <c r="D12" s="128">
        <f>'[1] розрахунок'!I41</f>
        <v>9071.4456664189674</v>
      </c>
      <c r="E12" s="129">
        <f>'[1] розрахунок'!I42</f>
        <v>10.550091161077972</v>
      </c>
    </row>
    <row r="13" spans="1:11" ht="15.75" x14ac:dyDescent="0.2">
      <c r="A13" s="230"/>
      <c r="B13" s="124" t="s">
        <v>62</v>
      </c>
      <c r="C13" s="125">
        <f>'[1] розрахунок'!J40</f>
        <v>37.98032018530516</v>
      </c>
      <c r="D13" s="128">
        <f>'[1] розрахунок'!J41</f>
        <v>9071.4437569473776</v>
      </c>
      <c r="E13" s="129">
        <f>'[1] розрахунок'!J42</f>
        <v>10.550088940362544</v>
      </c>
    </row>
    <row r="14" spans="1:11" ht="15.75" x14ac:dyDescent="0.2">
      <c r="A14" s="230"/>
      <c r="B14" s="124" t="s">
        <v>63</v>
      </c>
      <c r="C14" s="125">
        <f>'[1] розрахунок'!K40</f>
        <v>37.980259017029269</v>
      </c>
      <c r="D14" s="128">
        <f>'[1] розрахунок'!K41</f>
        <v>9071.4291471554716</v>
      </c>
      <c r="E14" s="129">
        <f>'[1] розрахунок'!K42</f>
        <v>10.550071949174797</v>
      </c>
    </row>
    <row r="15" spans="1:11" ht="15.75" x14ac:dyDescent="0.2">
      <c r="A15" s="230"/>
      <c r="B15" s="124" t="s">
        <v>64</v>
      </c>
      <c r="C15" s="125">
        <f>'[1] розрахунок'!L40</f>
        <v>37.980296552611257</v>
      </c>
      <c r="D15" s="128">
        <f>'[1] розрахунок'!L41</f>
        <v>9071.4381123753337</v>
      </c>
      <c r="E15" s="129">
        <f>'[1] розрахунок'!L42</f>
        <v>10.550082375725349</v>
      </c>
    </row>
    <row r="16" spans="1:11" ht="18" customHeight="1" x14ac:dyDescent="0.2">
      <c r="A16" s="230"/>
      <c r="B16" s="124" t="s">
        <v>65</v>
      </c>
      <c r="C16" s="125">
        <f>'[1] розрахунок'!M40</f>
        <v>37.980205388579378</v>
      </c>
      <c r="D16" s="128">
        <f>'[1] розрахунок'!M41</f>
        <v>9071.4163382200913</v>
      </c>
      <c r="E16" s="129">
        <f>'[1] розрахунок'!M42</f>
        <v>10.55005705238316</v>
      </c>
    </row>
    <row r="17" spans="1:5" ht="19.5" customHeight="1" x14ac:dyDescent="0.2">
      <c r="A17" s="230"/>
      <c r="B17" s="124" t="s">
        <v>66</v>
      </c>
      <c r="C17" s="125">
        <f>'[1] розрахунок'!N40</f>
        <v>37.980747447420704</v>
      </c>
      <c r="D17" s="128">
        <f>'[1] розрахунок'!N41</f>
        <v>9071.5458067519012</v>
      </c>
      <c r="E17" s="129">
        <f>'[1] розрахунок'!N42</f>
        <v>10.550207624283528</v>
      </c>
    </row>
    <row r="18" spans="1:5" ht="18.75" customHeight="1" x14ac:dyDescent="0.2">
      <c r="A18" s="230"/>
      <c r="B18" s="124" t="s">
        <v>67</v>
      </c>
      <c r="C18" s="125">
        <f>'[1] розрахунок'!O40</f>
        <v>37.980245761429344</v>
      </c>
      <c r="D18" s="128">
        <f>'[1] розрахунок'!O41</f>
        <v>9071.4259811097763</v>
      </c>
      <c r="E18" s="129">
        <f>'[1] розрахунок'!O42</f>
        <v>10.550068267063706</v>
      </c>
    </row>
    <row r="19" spans="1:5" ht="20.25" customHeight="1" x14ac:dyDescent="0.2">
      <c r="A19" s="230"/>
      <c r="B19" s="124" t="s">
        <v>68</v>
      </c>
      <c r="C19" s="125">
        <f>'[1] розрахунок'!P40</f>
        <v>37.980542420366</v>
      </c>
      <c r="D19" s="128">
        <f>'[1] розрахунок'!P41</f>
        <v>9071.4968368804948</v>
      </c>
      <c r="E19" s="129">
        <f>'[1] розрахунок'!P42</f>
        <v>10.550150672323889</v>
      </c>
    </row>
    <row r="20" spans="1:5" ht="15.75" x14ac:dyDescent="0.2">
      <c r="A20" s="230"/>
      <c r="B20" s="124" t="s">
        <v>69</v>
      </c>
      <c r="C20" s="125">
        <f>'[1] розрахунок'!Q40</f>
        <v>37.980498410769613</v>
      </c>
      <c r="D20" s="128">
        <f>'[1] розрахунок'!Q41</f>
        <v>9071.4863253688382</v>
      </c>
      <c r="E20" s="129">
        <f>'[1] розрахунок'!Q42</f>
        <v>10.550138447436003</v>
      </c>
    </row>
    <row r="21" spans="1:5" ht="15.75" x14ac:dyDescent="0.2">
      <c r="A21" s="230"/>
      <c r="B21" s="124" t="s">
        <v>70</v>
      </c>
      <c r="C21" s="125">
        <f>'[1] розрахунок'!R40</f>
        <v>37.980403034609843</v>
      </c>
      <c r="D21" s="128">
        <f>'[1] розрахунок'!R41</f>
        <v>9071.4635451641188</v>
      </c>
      <c r="E21" s="129">
        <f>'[1] розрахунок'!R42</f>
        <v>10.550111954058289</v>
      </c>
    </row>
    <row r="22" spans="1:5" ht="15.75" x14ac:dyDescent="0.2">
      <c r="A22" s="230"/>
      <c r="B22" s="124" t="s">
        <v>71</v>
      </c>
      <c r="C22" s="125">
        <f>'[1] розрахунок'!S40</f>
        <v>37.980323675966545</v>
      </c>
      <c r="D22" s="128">
        <f>'[1] розрахунок'!S41</f>
        <v>9071.4445906775381</v>
      </c>
      <c r="E22" s="129">
        <f>'[1] розрахунок'!R42</f>
        <v>10.550111954058289</v>
      </c>
    </row>
    <row r="23" spans="1:5" ht="15.75" x14ac:dyDescent="0.2">
      <c r="A23" s="230"/>
      <c r="B23" s="124" t="s">
        <v>72</v>
      </c>
      <c r="C23" s="125">
        <f>'[1] розрахунок'!T40</f>
        <v>37.980134982365882</v>
      </c>
      <c r="D23" s="128">
        <f>'[1] розрахунок'!T41</f>
        <v>9071.3995219846638</v>
      </c>
      <c r="E23" s="129">
        <f>'[1] розрахунок'!T42</f>
        <v>10.550037495101634</v>
      </c>
    </row>
    <row r="24" spans="1:5" ht="15.75" x14ac:dyDescent="0.2">
      <c r="A24" s="230"/>
      <c r="B24" s="124" t="s">
        <v>73</v>
      </c>
      <c r="C24" s="125">
        <f>'[1] розрахунок'!U40</f>
        <v>37.980259414706524</v>
      </c>
      <c r="D24" s="128">
        <f>'[1] розрахунок'!U41</f>
        <v>9071.4292421390528</v>
      </c>
      <c r="E24" s="129">
        <f>'[1] розрахунок'!U42</f>
        <v>10.550072059640701</v>
      </c>
    </row>
    <row r="25" spans="1:5" ht="15.75" x14ac:dyDescent="0.2">
      <c r="A25" s="230"/>
      <c r="B25" s="124" t="s">
        <v>74</v>
      </c>
      <c r="C25" s="125">
        <f>'[1] розрахунок'!V40</f>
        <v>37.980479252324351</v>
      </c>
      <c r="D25" s="128">
        <f>'[1] розрахунок'!V41</f>
        <v>9071.481749452736</v>
      </c>
      <c r="E25" s="129">
        <f>'[1] розрахунок'!V42</f>
        <v>10.550133125645653</v>
      </c>
    </row>
    <row r="26" spans="1:5" ht="15.75" x14ac:dyDescent="0.2">
      <c r="A26" s="230"/>
      <c r="B26" s="124" t="s">
        <v>75</v>
      </c>
      <c r="C26" s="125">
        <f>'[1] розрахунок'!W40</f>
        <v>37.980440109113012</v>
      </c>
      <c r="D26" s="128">
        <f>'[1] розрахунок'!W41</f>
        <v>9071.4724002571947</v>
      </c>
      <c r="E26" s="129">
        <f>'[1] розрахунок'!W42</f>
        <v>10.550122252531391</v>
      </c>
    </row>
    <row r="27" spans="1:5" ht="15.75" x14ac:dyDescent="0.2">
      <c r="A27" s="230"/>
      <c r="B27" s="124" t="s">
        <v>76</v>
      </c>
      <c r="C27" s="125">
        <f>'[1] розрахунок'!X40</f>
        <v>37.980421549701035</v>
      </c>
      <c r="D27" s="128">
        <f>'[1] розрахунок'!X41</f>
        <v>9071.4679674177387</v>
      </c>
      <c r="E27" s="129">
        <f>'[1] розрахунок'!X42</f>
        <v>10.550117097139177</v>
      </c>
    </row>
    <row r="28" spans="1:5" ht="15.75" x14ac:dyDescent="0.2">
      <c r="A28" s="230"/>
      <c r="B28" s="124" t="s">
        <v>77</v>
      </c>
      <c r="C28" s="125">
        <f>'[1] розрахунок'!Y40</f>
        <v>37.981021670975622</v>
      </c>
      <c r="D28" s="128">
        <f>'[1] розрахунок'!Y41</f>
        <v>9071.611303923677</v>
      </c>
      <c r="E28" s="129">
        <f>'[1] розрахунок'!Y42</f>
        <v>10.550283797493227</v>
      </c>
    </row>
    <row r="29" spans="1:5" ht="15.75" x14ac:dyDescent="0.2">
      <c r="A29" s="230"/>
      <c r="B29" s="124" t="s">
        <v>78</v>
      </c>
      <c r="C29" s="125">
        <f>'[1] розрахунок'!Z40</f>
        <v>37.980527776624811</v>
      </c>
      <c r="D29" s="128">
        <f>'[1] розрахунок'!Z41</f>
        <v>9071.4933392829516</v>
      </c>
      <c r="E29" s="129">
        <f>'[1] розрахунок'!Z42</f>
        <v>10.550146604618003</v>
      </c>
    </row>
    <row r="30" spans="1:5" ht="35.25" customHeight="1" x14ac:dyDescent="0.2">
      <c r="A30" s="230"/>
      <c r="B30" s="124" t="s">
        <v>79</v>
      </c>
      <c r="C30" s="125">
        <f>'[1] розрахунок'!AA40</f>
        <v>37.980291162876924</v>
      </c>
      <c r="D30" s="128">
        <f>'[1] розрахунок'!AB41</f>
        <v>9071.0859657883866</v>
      </c>
      <c r="E30" s="129">
        <f>'[1] розрахунок'!AA42</f>
        <v>10.550080878576923</v>
      </c>
    </row>
    <row r="31" spans="1:5" ht="35.25" customHeight="1" x14ac:dyDescent="0.2">
      <c r="A31" s="230"/>
      <c r="B31" s="124" t="s">
        <v>80</v>
      </c>
      <c r="C31" s="125">
        <f>'[1] розрахунок'!AB40</f>
        <v>37.978822185301851</v>
      </c>
      <c r="D31" s="128">
        <f>'[1] розрахунок'!AB41</f>
        <v>9071.0859657883866</v>
      </c>
      <c r="E31" s="129">
        <f>'[1] розрахунок'!AB42</f>
        <v>10.549672829250515</v>
      </c>
    </row>
    <row r="32" spans="1:5" ht="35.25" customHeight="1" x14ac:dyDescent="0.2">
      <c r="A32" s="230"/>
      <c r="B32" s="124" t="s">
        <v>81</v>
      </c>
      <c r="C32" s="125">
        <f>'[1] розрахунок'!AC40</f>
        <v>37.981264621736138</v>
      </c>
      <c r="D32" s="128">
        <f>'[1] розрахунок'!AC41</f>
        <v>9071.6693317167283</v>
      </c>
      <c r="E32" s="129">
        <f>'[1] розрахунок'!AC42</f>
        <v>10.550351283815594</v>
      </c>
    </row>
    <row r="33" spans="1:5" ht="35.25" customHeight="1" x14ac:dyDescent="0.2">
      <c r="A33" s="230"/>
      <c r="B33" s="124" t="s">
        <v>82</v>
      </c>
      <c r="C33" s="125">
        <f>'[1] розрахунок'!AD40</f>
        <v>37.979339498508864</v>
      </c>
      <c r="D33" s="128">
        <f>'[1] розрахунок'!AD41</f>
        <v>9071.2095239268983</v>
      </c>
      <c r="E33" s="129">
        <f>'[1] розрахунок'!AD42</f>
        <v>10.549816527363573</v>
      </c>
    </row>
    <row r="34" spans="1:5" ht="35.25" customHeight="1" x14ac:dyDescent="0.2">
      <c r="A34" s="230"/>
      <c r="B34" s="124" t="s">
        <v>83</v>
      </c>
      <c r="C34" s="125">
        <f>'[1] розрахунок'!AE40</f>
        <v>37.980057683635657</v>
      </c>
      <c r="D34" s="128">
        <f>'[1] розрахунок'!AE41</f>
        <v>9071.381059499874</v>
      </c>
      <c r="E34" s="129">
        <f>'[1] розрахунок'!AE42</f>
        <v>10.550016023232127</v>
      </c>
    </row>
    <row r="35" spans="1:5" ht="42.75" customHeight="1" thickBot="1" x14ac:dyDescent="0.25">
      <c r="A35" s="230"/>
      <c r="B35" s="124" t="s">
        <v>84</v>
      </c>
      <c r="C35" s="125">
        <f>'[1] розрахунок'!AF40</f>
        <v>37.980443283062286</v>
      </c>
      <c r="D35" s="128">
        <f>'[1] розрахунок'!AF41</f>
        <v>9071.4731583419671</v>
      </c>
      <c r="E35" s="129">
        <f>'[1] розрахунок'!AF42</f>
        <v>10.550123134183968</v>
      </c>
    </row>
    <row r="36" spans="1:5" ht="15.75" x14ac:dyDescent="0.2">
      <c r="A36" s="231" t="s">
        <v>85</v>
      </c>
      <c r="B36" s="130" t="s">
        <v>86</v>
      </c>
      <c r="C36" s="121">
        <f>'[1] розрахунок'!AG40</f>
        <v>37.980540270498679</v>
      </c>
      <c r="D36" s="131">
        <f>'[1] розрахунок'!AF41</f>
        <v>9071.4731583419671</v>
      </c>
      <c r="E36" s="132">
        <f>'[1] розрахунок'!AF42</f>
        <v>10.550123134183968</v>
      </c>
    </row>
    <row r="37" spans="1:5" ht="15.75" x14ac:dyDescent="0.2">
      <c r="A37" s="230"/>
      <c r="B37" s="133" t="s">
        <v>87</v>
      </c>
      <c r="C37" s="125">
        <f>'[1] розрахунок'!AH40</f>
        <v>37.980420440434202</v>
      </c>
      <c r="D37" s="134">
        <f>'[1] розрахунок'!AH41</f>
        <v>9071.467702473903</v>
      </c>
      <c r="E37" s="135">
        <f>'[1] розрахунок'!AH42</f>
        <v>10.5501167890095</v>
      </c>
    </row>
    <row r="38" spans="1:5" ht="15.75" x14ac:dyDescent="0.2">
      <c r="A38" s="230"/>
      <c r="B38" s="133" t="s">
        <v>88</v>
      </c>
      <c r="C38" s="125">
        <f>'[1] розрахунок'!AI40</f>
        <v>37.980340527469522</v>
      </c>
      <c r="D38" s="134">
        <f>'[1] розрахунок'!AI41</f>
        <v>9071.4486155899322</v>
      </c>
      <c r="E38" s="135">
        <f>'[1] розрахунок'!AI42</f>
        <v>10.550094590963756</v>
      </c>
    </row>
    <row r="39" spans="1:5" ht="15.75" x14ac:dyDescent="0.2">
      <c r="A39" s="230"/>
      <c r="B39" s="133" t="s">
        <v>89</v>
      </c>
      <c r="C39" s="125">
        <f>'[1] розрахунок'!AJ40</f>
        <v>37.977743747974266</v>
      </c>
      <c r="D39" s="134">
        <f>'[1] розрахунок'!AJ41</f>
        <v>9070.828385454286</v>
      </c>
      <c r="E39" s="135">
        <f>'[1] розрахунок'!AJ42</f>
        <v>10.549373263326185</v>
      </c>
    </row>
    <row r="40" spans="1:5" ht="15.75" x14ac:dyDescent="0.2">
      <c r="A40" s="230"/>
      <c r="B40" s="133" t="s">
        <v>90</v>
      </c>
      <c r="C40" s="125">
        <f>'[1] розрахунок'!AK40</f>
        <v>37.98054699224604</v>
      </c>
      <c r="D40" s="134">
        <f>'[1] розрахунок'!AK41</f>
        <v>9071.4979288552986</v>
      </c>
      <c r="E40" s="135">
        <f>'[1] розрахунок'!AK42</f>
        <v>10.550151942290567</v>
      </c>
    </row>
    <row r="41" spans="1:5" ht="25.5" customHeight="1" x14ac:dyDescent="0.2">
      <c r="A41" s="230"/>
      <c r="B41" s="133" t="s">
        <v>91</v>
      </c>
      <c r="C41" s="125">
        <f>'[1] розрахунок'!AL40</f>
        <v>37.980276601168612</v>
      </c>
      <c r="D41" s="134">
        <f>'[1] розрахунок'!AL41</f>
        <v>9071.4333470550573</v>
      </c>
      <c r="E41" s="135">
        <f>'[1] розрахунок'!AL42</f>
        <v>10.550076833657947</v>
      </c>
    </row>
    <row r="42" spans="1:5" ht="19.5" customHeight="1" x14ac:dyDescent="0.2">
      <c r="A42" s="230"/>
      <c r="B42" s="133" t="s">
        <v>92</v>
      </c>
      <c r="C42" s="125">
        <f>'[1] розрахунок'!AM40</f>
        <v>37.980487696688542</v>
      </c>
      <c r="D42" s="134">
        <f>'[1] розрахунок'!AM41</f>
        <v>9071.4837663545022</v>
      </c>
      <c r="E42" s="135">
        <f>'[1] розрахунок'!AM42</f>
        <v>10.550135471302372</v>
      </c>
    </row>
    <row r="43" spans="1:5" ht="15.75" x14ac:dyDescent="0.2">
      <c r="A43" s="230"/>
      <c r="B43" s="133" t="s">
        <v>93</v>
      </c>
      <c r="C43" s="125">
        <f>'[1] розрахунок'!AN40</f>
        <v>37.979153253674063</v>
      </c>
      <c r="D43" s="134">
        <f>'[1] розрахунок'!AN41</f>
        <v>9071.1650401117095</v>
      </c>
      <c r="E43" s="135">
        <f>'[1] розрахунок'!AN42</f>
        <v>10.54976479268724</v>
      </c>
    </row>
    <row r="44" spans="1:5" ht="15.75" x14ac:dyDescent="0.2">
      <c r="A44" s="230"/>
      <c r="B44" s="133" t="s">
        <v>94</v>
      </c>
      <c r="C44" s="125">
        <f>'[1] розрахунок'!AO40</f>
        <v>37.980524448673215</v>
      </c>
      <c r="D44" s="134">
        <f>'[1] розрахунок'!AO41</f>
        <v>9071.4925444153578</v>
      </c>
      <c r="E44" s="135">
        <f>'[1] розрахунок'!AO42</f>
        <v>10.550145680187004</v>
      </c>
    </row>
    <row r="45" spans="1:5" ht="15.75" x14ac:dyDescent="0.2">
      <c r="A45" s="230"/>
      <c r="B45" s="133" t="s">
        <v>95</v>
      </c>
      <c r="C45" s="125">
        <f>'[1] розрахунок'!AP40</f>
        <v>37.980435542415485</v>
      </c>
      <c r="D45" s="134">
        <f>'[1] розрахунок'!AP41</f>
        <v>9071.4713095202151</v>
      </c>
      <c r="E45" s="135">
        <f>'[1] розрахунок'!AP42</f>
        <v>10.550120984004302</v>
      </c>
    </row>
    <row r="46" spans="1:5" ht="15.75" x14ac:dyDescent="0.2">
      <c r="A46" s="230"/>
      <c r="B46" s="133" t="s">
        <v>96</v>
      </c>
      <c r="C46" s="125">
        <f>'[1] розрахунок'!AQ40</f>
        <v>37.980471939457601</v>
      </c>
      <c r="D46" s="134">
        <f>'[1] розрахунок'!AQ41</f>
        <v>9071.4800028044956</v>
      </c>
      <c r="E46" s="135">
        <f>'[1] розрахунок'!AQ42</f>
        <v>10.550131094293778</v>
      </c>
    </row>
    <row r="47" spans="1:5" ht="15.75" x14ac:dyDescent="0.2">
      <c r="A47" s="230"/>
      <c r="B47" s="133" t="s">
        <v>97</v>
      </c>
      <c r="C47" s="125">
        <f>'[1] розрахунок'!AR40</f>
        <v>37.980572779971617</v>
      </c>
      <c r="D47" s="134">
        <f>'[1] розрахунок'!AR41</f>
        <v>9071.5040881478235</v>
      </c>
      <c r="E47" s="135">
        <f>'[1] розрахунок'!AR42</f>
        <v>10.550159105547671</v>
      </c>
    </row>
    <row r="48" spans="1:5" ht="15.75" x14ac:dyDescent="0.2">
      <c r="A48" s="230"/>
      <c r="B48" s="133" t="s">
        <v>98</v>
      </c>
      <c r="C48" s="125">
        <f>'[1] розрахунок'!AS40</f>
        <v>37.980568677436203</v>
      </c>
      <c r="D48" s="134">
        <f>'[1] розрахунок'!AS41</f>
        <v>9071.5031082740588</v>
      </c>
      <c r="E48" s="135">
        <f>'[1] розрахунок'!AS42</f>
        <v>10.550157965954501</v>
      </c>
    </row>
    <row r="49" spans="1:8" ht="25.5" customHeight="1" x14ac:dyDescent="0.2">
      <c r="A49" s="230"/>
      <c r="B49" s="133" t="s">
        <v>99</v>
      </c>
      <c r="C49" s="125">
        <f>'[1] розрахунок'!AT40</f>
        <v>37.980706603213605</v>
      </c>
      <c r="D49" s="134">
        <f>'[1] розрахунок'!AT41</f>
        <v>9071.5360512804964</v>
      </c>
      <c r="E49" s="135">
        <f>'[1] розрахунок'!AS42</f>
        <v>10.550157965954501</v>
      </c>
    </row>
    <row r="50" spans="1:8" ht="19.5" customHeight="1" x14ac:dyDescent="0.2">
      <c r="A50" s="230"/>
      <c r="B50" s="133" t="s">
        <v>100</v>
      </c>
      <c r="C50" s="136">
        <f>'[1] розрахунок'!AU40</f>
        <v>37.980604379754823</v>
      </c>
      <c r="D50" s="134">
        <f>'[1] розрахунок'!AU41</f>
        <v>9071.5116356264825</v>
      </c>
      <c r="E50" s="135">
        <f>'[1] розрахунок'!AU42</f>
        <v>10.550167883265228</v>
      </c>
    </row>
    <row r="51" spans="1:8" ht="31.5" customHeight="1" thickBot="1" x14ac:dyDescent="0.25">
      <c r="A51" s="230"/>
      <c r="B51" s="137" t="s">
        <v>101</v>
      </c>
      <c r="C51" s="138">
        <f>'[1] розрахунок'!AV40</f>
        <v>37.981314228436069</v>
      </c>
      <c r="D51" s="134">
        <f>'[1] розрахунок'!AV41</f>
        <v>9071.6811800736177</v>
      </c>
      <c r="E51" s="135">
        <f>'[1] розрахунок'!AV42</f>
        <v>10.550365063454464</v>
      </c>
    </row>
    <row r="52" spans="1:8" ht="20.25" hidden="1" customHeight="1" thickBot="1" x14ac:dyDescent="0.25">
      <c r="A52" s="230"/>
      <c r="B52" s="139"/>
      <c r="C52" s="140"/>
      <c r="D52" s="141"/>
      <c r="E52" s="140"/>
    </row>
    <row r="53" spans="1:8" ht="5.25" hidden="1" customHeight="1" thickBot="1" x14ac:dyDescent="0.25">
      <c r="A53" s="230"/>
    </row>
    <row r="54" spans="1:8" ht="15" hidden="1" thickBot="1" x14ac:dyDescent="0.25">
      <c r="A54" s="230"/>
    </row>
    <row r="55" spans="1:8" ht="15" hidden="1" thickBot="1" x14ac:dyDescent="0.25">
      <c r="A55" s="230"/>
    </row>
    <row r="56" spans="1:8" ht="15.75" hidden="1" thickBot="1" x14ac:dyDescent="0.25">
      <c r="A56" s="230"/>
      <c r="B56" s="142"/>
      <c r="C56" s="142"/>
      <c r="D56" s="142"/>
      <c r="E56" s="142"/>
    </row>
    <row r="57" spans="1:8" ht="27" hidden="1" customHeight="1" thickBot="1" x14ac:dyDescent="0.3">
      <c r="A57" s="143"/>
      <c r="B57" s="144" t="s">
        <v>43</v>
      </c>
      <c r="C57" s="12"/>
      <c r="D57" s="117" t="s">
        <v>44</v>
      </c>
      <c r="E57" s="117" t="s">
        <v>45</v>
      </c>
    </row>
    <row r="58" spans="1:8" ht="60.75" thickBot="1" x14ac:dyDescent="0.25">
      <c r="A58" s="158" t="s">
        <v>111</v>
      </c>
      <c r="B58" s="145"/>
      <c r="C58" s="146">
        <f>'[1] розрахунок'!AW40</f>
        <v>37.98042748527353</v>
      </c>
      <c r="D58" s="147">
        <f>'[1] розрахунок'!AW41</f>
        <v>9071.4693851048924</v>
      </c>
      <c r="E58" s="146">
        <f>'[1] розрахунок'!AW42</f>
        <v>10.550118745909314</v>
      </c>
    </row>
    <row r="59" spans="1:8" ht="15" x14ac:dyDescent="0.25">
      <c r="B59" s="144" t="s">
        <v>102</v>
      </c>
      <c r="C59" s="12"/>
      <c r="D59" s="117" t="s">
        <v>102</v>
      </c>
      <c r="E59" s="117" t="s">
        <v>102</v>
      </c>
    </row>
    <row r="60" spans="1:8" ht="15" x14ac:dyDescent="0.2">
      <c r="B60" s="13"/>
      <c r="C60" s="13"/>
      <c r="D60" s="13"/>
      <c r="E60" s="13"/>
    </row>
    <row r="61" spans="1:8" x14ac:dyDescent="0.2">
      <c r="A61" s="148" t="s">
        <v>103</v>
      </c>
      <c r="B61" s="149"/>
      <c r="C61" s="150"/>
      <c r="D61" s="150"/>
      <c r="E61" s="152"/>
      <c r="F61" s="152"/>
      <c r="G61" s="152"/>
      <c r="H61" s="152"/>
    </row>
    <row r="62" spans="1:8" ht="15" x14ac:dyDescent="0.2">
      <c r="A62" s="142" t="s">
        <v>104</v>
      </c>
      <c r="B62" s="159" t="s">
        <v>43</v>
      </c>
      <c r="C62" s="159" t="s">
        <v>44</v>
      </c>
      <c r="D62" s="159" t="s">
        <v>45</v>
      </c>
      <c r="E62" s="152"/>
      <c r="F62" s="152"/>
      <c r="G62" s="152"/>
      <c r="H62" s="152"/>
    </row>
    <row r="63" spans="1:8" ht="25.5" customHeight="1" x14ac:dyDescent="0.2">
      <c r="A63" s="117" t="s">
        <v>105</v>
      </c>
      <c r="B63" s="155" t="s">
        <v>106</v>
      </c>
      <c r="C63" s="148"/>
      <c r="D63" s="148"/>
      <c r="E63" s="152"/>
      <c r="F63" s="152"/>
      <c r="G63" s="152"/>
      <c r="H63" s="152"/>
    </row>
    <row r="64" spans="1:8" ht="15" x14ac:dyDescent="0.2">
      <c r="A64" s="151" t="s">
        <v>107</v>
      </c>
      <c r="B64" s="159" t="s">
        <v>43</v>
      </c>
      <c r="C64" s="159" t="s">
        <v>44</v>
      </c>
      <c r="D64" s="159" t="s">
        <v>45</v>
      </c>
      <c r="E64" s="152"/>
      <c r="F64" s="152"/>
      <c r="G64" s="152"/>
      <c r="H64" s="152"/>
    </row>
    <row r="65" spans="1:25" s="152" customFormat="1" ht="15" x14ac:dyDescent="0.2">
      <c r="A65" s="117" t="s">
        <v>108</v>
      </c>
      <c r="B65" s="118"/>
      <c r="C65" s="118"/>
      <c r="D65" s="118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</row>
    <row r="66" spans="1:25" ht="28.5" customHeight="1" x14ac:dyDescent="0.25">
      <c r="A66" s="153" t="s">
        <v>105</v>
      </c>
      <c r="B66" s="156" t="s">
        <v>109</v>
      </c>
      <c r="C66" s="157"/>
      <c r="D66" s="157"/>
      <c r="E66" s="160"/>
      <c r="F66" s="160"/>
      <c r="G66" s="160"/>
      <c r="H66" s="160"/>
      <c r="I66" s="12"/>
      <c r="J66" s="12"/>
      <c r="K66" s="12"/>
      <c r="L66" s="12"/>
      <c r="M66" s="117" t="s">
        <v>43</v>
      </c>
      <c r="N66" s="12"/>
      <c r="O66" s="12"/>
      <c r="P66" s="117" t="s">
        <v>44</v>
      </c>
      <c r="Q66" s="12"/>
      <c r="R66" s="12"/>
      <c r="S66" s="12"/>
      <c r="T66" s="117" t="s">
        <v>45</v>
      </c>
      <c r="U66" s="12"/>
      <c r="V66" s="12"/>
      <c r="W66" s="12"/>
      <c r="X66" s="12"/>
      <c r="Y66" s="12"/>
    </row>
    <row r="67" spans="1:25" x14ac:dyDescent="0.2">
      <c r="A67" s="154" t="s">
        <v>102</v>
      </c>
      <c r="B67" s="159" t="s">
        <v>43</v>
      </c>
      <c r="C67" s="159" t="s">
        <v>44</v>
      </c>
      <c r="D67" s="159" t="s">
        <v>45</v>
      </c>
      <c r="E67" s="152"/>
      <c r="F67" s="152"/>
      <c r="G67" s="152"/>
      <c r="H67" s="152"/>
    </row>
    <row r="69" spans="1:25" ht="29.25" customHeight="1" x14ac:dyDescent="0.25">
      <c r="A69" s="223" t="s">
        <v>110</v>
      </c>
      <c r="B69" s="224"/>
      <c r="C69" s="225"/>
      <c r="D69" s="225"/>
      <c r="E69" s="225"/>
      <c r="F69" s="225"/>
      <c r="G69" s="225"/>
      <c r="H69" s="225"/>
      <c r="I69" s="225"/>
    </row>
    <row r="70" spans="1:25" x14ac:dyDescent="0.2">
      <c r="B70" s="159" t="s">
        <v>43</v>
      </c>
      <c r="C70" s="161" t="s">
        <v>44</v>
      </c>
      <c r="D70" s="161" t="s">
        <v>45</v>
      </c>
    </row>
  </sheetData>
  <mergeCells count="7">
    <mergeCell ref="A69:I69"/>
    <mergeCell ref="A1:B1"/>
    <mergeCell ref="A4:A5"/>
    <mergeCell ref="B4:B5"/>
    <mergeCell ref="C4:E4"/>
    <mergeCell ref="A6:A35"/>
    <mergeCell ref="A36:A56"/>
  </mergeCells>
  <printOptions horizontalCentered="1" verticalCentered="1"/>
  <pageMargins left="0.25" right="0.25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паспорт</vt:lpstr>
      <vt:lpstr>додаток</vt:lpstr>
      <vt:lpstr>Лист2</vt:lpstr>
      <vt:lpstr>Лист3</vt:lpstr>
      <vt:lpstr>паспорт!Область_печати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2017-03-01T13:04:00Z</dcterms:modified>
</cp:coreProperties>
</file>