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0115" windowHeight="10545"/>
  </bookViews>
  <sheets>
    <sheet name="Паспорт" sheetId="1" r:id="rId1"/>
    <sheet name="Додаток" sheetId="2" r:id="rId2"/>
  </sheets>
  <externalReferences>
    <externalReference r:id="rId3"/>
  </externalReferences>
  <calcPr calcId="145621"/>
</workbook>
</file>

<file path=xl/calcChain.xml><?xml version="1.0" encoding="utf-8"?>
<calcChain xmlns="http://schemas.openxmlformats.org/spreadsheetml/2006/main">
  <c r="E12" i="2" l="1"/>
  <c r="D12" i="2"/>
  <c r="C12" i="2"/>
  <c r="E11" i="2"/>
  <c r="D11" i="2"/>
  <c r="C11" i="2"/>
  <c r="E10" i="2"/>
  <c r="D10" i="2"/>
  <c r="C10" i="2"/>
  <c r="E9" i="2"/>
  <c r="D9" i="2"/>
  <c r="C9" i="2"/>
  <c r="E8" i="2"/>
  <c r="D8" i="2"/>
  <c r="C8" i="2"/>
  <c r="E7" i="2"/>
  <c r="D7" i="2"/>
  <c r="C7" i="2"/>
  <c r="E6" i="2"/>
  <c r="D6" i="2"/>
  <c r="C6" i="2"/>
  <c r="W38" i="1"/>
  <c r="U38" i="1"/>
  <c r="T38" i="1"/>
  <c r="R38" i="1"/>
  <c r="Q38" i="1"/>
  <c r="O38" i="1"/>
  <c r="T37" i="1"/>
  <c r="R37" i="1"/>
  <c r="Q37" i="1"/>
  <c r="O37" i="1"/>
  <c r="T36" i="1"/>
  <c r="R36" i="1"/>
  <c r="Q36" i="1"/>
  <c r="O36" i="1"/>
  <c r="T35" i="1"/>
  <c r="R35" i="1"/>
  <c r="Q35" i="1"/>
  <c r="O35" i="1"/>
  <c r="T34" i="1"/>
  <c r="R34" i="1"/>
  <c r="Q34" i="1"/>
  <c r="O34" i="1"/>
  <c r="T33" i="1"/>
  <c r="R33" i="1"/>
  <c r="Q33" i="1"/>
  <c r="O33" i="1"/>
  <c r="T32" i="1"/>
  <c r="R32" i="1"/>
  <c r="Q32" i="1"/>
  <c r="O32" i="1"/>
  <c r="W31" i="1"/>
  <c r="U31" i="1"/>
  <c r="T31" i="1"/>
  <c r="R31" i="1"/>
  <c r="Q31" i="1"/>
  <c r="O31" i="1"/>
  <c r="T30" i="1"/>
  <c r="R30" i="1"/>
  <c r="Q30" i="1"/>
  <c r="O30" i="1"/>
  <c r="T29" i="1"/>
  <c r="R29" i="1"/>
  <c r="Q29" i="1"/>
  <c r="O29" i="1"/>
  <c r="T28" i="1"/>
  <c r="R28" i="1"/>
  <c r="Q28" i="1"/>
  <c r="O28" i="1"/>
  <c r="T27" i="1"/>
  <c r="R27" i="1"/>
  <c r="Q27" i="1"/>
  <c r="O27" i="1"/>
  <c r="T26" i="1"/>
  <c r="R26" i="1"/>
  <c r="Q26" i="1"/>
  <c r="O26" i="1"/>
  <c r="T25" i="1"/>
  <c r="R25" i="1"/>
  <c r="Q25" i="1"/>
  <c r="O25" i="1"/>
  <c r="W24" i="1"/>
  <c r="U24" i="1"/>
  <c r="T24" i="1"/>
  <c r="R24" i="1"/>
  <c r="Q24" i="1"/>
  <c r="O24" i="1"/>
  <c r="T23" i="1"/>
  <c r="R23" i="1"/>
  <c r="Q23" i="1"/>
  <c r="O23" i="1"/>
  <c r="T22" i="1"/>
  <c r="R22" i="1"/>
  <c r="Q22" i="1"/>
  <c r="O22" i="1"/>
  <c r="T21" i="1"/>
  <c r="R21" i="1"/>
  <c r="Q21" i="1"/>
  <c r="O21" i="1"/>
  <c r="T20" i="1"/>
  <c r="R20" i="1"/>
  <c r="Q20" i="1"/>
  <c r="O20" i="1"/>
  <c r="T19" i="1"/>
  <c r="R19" i="1"/>
  <c r="Q19" i="1"/>
  <c r="O19" i="1"/>
  <c r="T18" i="1"/>
  <c r="R18" i="1"/>
  <c r="Q18" i="1"/>
  <c r="O18" i="1"/>
  <c r="W17" i="1"/>
  <c r="U17" i="1"/>
  <c r="T17" i="1"/>
  <c r="R17" i="1"/>
  <c r="Q17" i="1"/>
  <c r="O17" i="1"/>
  <c r="T16" i="1"/>
  <c r="R16" i="1"/>
  <c r="Q16" i="1"/>
  <c r="O16" i="1"/>
  <c r="T15" i="1"/>
  <c r="R15" i="1"/>
  <c r="Q15" i="1"/>
  <c r="O15" i="1"/>
  <c r="T14" i="1"/>
  <c r="R14" i="1"/>
  <c r="Q14" i="1"/>
  <c r="O14" i="1"/>
  <c r="T13" i="1"/>
  <c r="R13" i="1"/>
  <c r="Q13" i="1"/>
  <c r="O13" i="1"/>
  <c r="T12" i="1"/>
  <c r="R12" i="1"/>
  <c r="Q12" i="1"/>
  <c r="O12" i="1"/>
  <c r="T11" i="1"/>
  <c r="R11" i="1"/>
  <c r="Q11" i="1"/>
  <c r="O11" i="1"/>
</calcChain>
</file>

<file path=xl/sharedStrings.xml><?xml version="1.0" encoding="utf-8"?>
<sst xmlns="http://schemas.openxmlformats.org/spreadsheetml/2006/main" count="95" uniqueCount="71">
  <si>
    <t>ПАТ "УКРТРАНСГАЗ"</t>
  </si>
  <si>
    <t>ПАСПОРТ ФІЗИКО-ХІМІЧНИХ ПОКАЗНИКІВ ПРИРОДНОГО ГАЗУ  № 209</t>
  </si>
  <si>
    <t>Філія "УМГ "Львівтрансгаз"</t>
  </si>
  <si>
    <r>
      <t xml:space="preserve">переданого Волинським ЛВУМГ та прийнятого  </t>
    </r>
    <r>
      <rPr>
        <b/>
        <sz val="13"/>
        <color theme="1"/>
        <rFont val="Times New Roman"/>
        <family val="1"/>
        <charset val="204"/>
      </rPr>
      <t>ПАТ "Волиньгаз"</t>
    </r>
  </si>
  <si>
    <t>Ковельський п/м Волинське ЛВУМГ</t>
  </si>
  <si>
    <t>Маршрут № 209</t>
  </si>
  <si>
    <t>Вимірювальна хіміко-аналітична лабораторія</t>
  </si>
  <si>
    <r>
      <t xml:space="preserve">Свідоцтво </t>
    </r>
    <r>
      <rPr>
        <b/>
        <sz val="8"/>
        <rFont val="Arial"/>
        <family val="2"/>
        <charset val="204"/>
      </rPr>
      <t xml:space="preserve">№ 56/04-2014 </t>
    </r>
    <r>
      <rPr>
        <sz val="8"/>
        <rFont val="Arial"/>
        <family val="2"/>
        <charset val="204"/>
      </rPr>
      <t>чинно до 02</t>
    </r>
    <r>
      <rPr>
        <b/>
        <sz val="8"/>
        <rFont val="Arial"/>
        <family val="2"/>
        <charset val="204"/>
      </rPr>
      <t>.12.2018 р.</t>
    </r>
  </si>
  <si>
    <r>
      <t xml:space="preserve">по газопроводу  </t>
    </r>
    <r>
      <rPr>
        <b/>
        <i/>
        <sz val="12"/>
        <color theme="1"/>
        <rFont val="Times New Roman"/>
        <family val="1"/>
        <charset val="204"/>
      </rPr>
      <t>" ДАШАВА - МІНСЬК "</t>
    </r>
  </si>
  <si>
    <t>за період з</t>
  </si>
  <si>
    <t xml:space="preserve"> по</t>
  </si>
  <si>
    <t>Число місяця</t>
  </si>
  <si>
    <t xml:space="preserve">Компонентний склад, % мол. </t>
  </si>
  <si>
    <t>Фізико-хімічні показники газу обчислені на основі компонентного складу, 101,325 кПа</t>
  </si>
  <si>
    <t>Температура точки роси вологи (Р = 3.92 МПа), ºС</t>
  </si>
  <si>
    <t>Температура точки роси вуглеводнів,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</si>
  <si>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</si>
  <si>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Температура вимірювання/згоряння при  20/25</t>
    </r>
    <r>
      <rPr>
        <b/>
        <sz val="11"/>
        <color theme="1"/>
        <rFont val="Calibri"/>
        <family val="2"/>
        <charset val="204"/>
      </rPr>
      <t>°</t>
    </r>
    <r>
      <rPr>
        <b/>
        <sz val="9.9"/>
        <color theme="1"/>
        <rFont val="Times New Roman"/>
        <family val="1"/>
        <charset val="204"/>
      </rPr>
      <t>С</t>
    </r>
  </si>
  <si>
    <t>метан, С1</t>
  </si>
  <si>
    <t>етан, С2</t>
  </si>
  <si>
    <t>пропан, С3</t>
  </si>
  <si>
    <t>ізо-бутан, і-С4</t>
  </si>
  <si>
    <t>н-бутан, н-С4</t>
  </si>
  <si>
    <t>нео-пентан, нео-С5</t>
  </si>
  <si>
    <t>ізо-пентан, і-С5</t>
  </si>
  <si>
    <t>н-пентан, н-С5</t>
  </si>
  <si>
    <t>гексани та вищі, С6+</t>
  </si>
  <si>
    <t>кисень, О2</t>
  </si>
  <si>
    <t>азот, N2</t>
  </si>
  <si>
    <t>діоксид вуглецю, CО2</t>
  </si>
  <si>
    <t>Теплота згоряння нижча</t>
  </si>
  <si>
    <t>Теплота згоряння вища</t>
  </si>
  <si>
    <t>Число Воббе вище</t>
  </si>
  <si>
    <t xml:space="preserve"> ккал/м3</t>
  </si>
  <si>
    <t xml:space="preserve"> МДж/м3</t>
  </si>
  <si>
    <t>кВт⋅год/м3</t>
  </si>
  <si>
    <t>Середньозважене значення теплоти згоряння: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</si>
  <si>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</si>
  <si>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</si>
  <si>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</si>
  <si>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</si>
  <si>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здійснювалось вимірювання газу</t>
  </si>
  <si>
    <t>Підрозділу, відповідального за облік газу за маршрутом</t>
  </si>
  <si>
    <t>Область</t>
  </si>
  <si>
    <t>ГРС, прямий споживач</t>
  </si>
  <si>
    <t>Cередньозважене значення вищої теплоти згоряння</t>
  </si>
  <si>
    <t xml:space="preserve"> МДж/м³</t>
  </si>
  <si>
    <t>ккал/м³</t>
  </si>
  <si>
    <t>кВт*год./м³</t>
  </si>
  <si>
    <t>Волинська область</t>
  </si>
  <si>
    <t>ГРС Горохів</t>
  </si>
  <si>
    <t>ГРС Терешківці</t>
  </si>
  <si>
    <t>ГРС Сенкевичівка</t>
  </si>
  <si>
    <t>ГРС Туріськ</t>
  </si>
  <si>
    <t>ГРС Туропін</t>
  </si>
  <si>
    <t>ГРС Охнівка</t>
  </si>
  <si>
    <t xml:space="preserve">Начальник Волинського ЛВУМГ                                                                                                                </t>
  </si>
  <si>
    <t>Цьома Ю.О.</t>
  </si>
  <si>
    <t xml:space="preserve">Хімік ІІ категорії                                                                                                                                                                        </t>
  </si>
  <si>
    <t>Горобець М.П.</t>
  </si>
  <si>
    <t>Начальник служби метрології</t>
  </si>
  <si>
    <t>Солодуха В.С.</t>
  </si>
  <si>
    <t xml:space="preserve">Начальник Волинського ЛВУМГ                                                                                                                                          Цьома Ю.О.                                                                                       </t>
  </si>
  <si>
    <t xml:space="preserve">Хімік ІІ категорії                                                                                                                                                                Горобець М.П.                                                                                                       </t>
  </si>
  <si>
    <t>Начальник служби метрології                                                                                                                                              Солодуха В.С.</t>
  </si>
  <si>
    <t>Рівень одоризації відповідає чинним нормативним документам</t>
  </si>
  <si>
    <r>
      <t>Вміст сірководню, г/м</t>
    </r>
    <r>
      <rPr>
        <b/>
        <vertAlign val="superscript"/>
        <sz val="11"/>
        <rFont val="Times New Roman"/>
        <family val="1"/>
        <charset val="204"/>
      </rPr>
      <t>3</t>
    </r>
  </si>
  <si>
    <r>
      <t>Вміст меркаптанової сірки, г/м</t>
    </r>
    <r>
      <rPr>
        <b/>
        <vertAlign val="superscript"/>
        <sz val="11"/>
        <rFont val="Times New Roman"/>
        <family val="1"/>
        <charset val="204"/>
      </rPr>
      <t>3</t>
    </r>
  </si>
  <si>
    <r>
      <t>Вміст механічних домішок, г/м</t>
    </r>
    <r>
      <rPr>
        <b/>
        <vertAlign val="superscript"/>
        <sz val="11"/>
        <rFont val="Times New Roman"/>
        <family val="1"/>
        <charset val="204"/>
      </rPr>
      <t>3</t>
    </r>
  </si>
  <si>
    <t>Середньозважене значення вищої теплоти згоряння по маршруту № 209</t>
  </si>
  <si>
    <t>Додаток до Паспорту фізико-хімічних показників природного газу №209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</si>
</sst>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"/>
    <numFmt numFmtId="166" formatCode="dd/mm/yyyy\ \р/"/>
  </numFmts>
  <fonts count="2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b/>
      <sz val="11"/>
      <color theme="1"/>
      <name val="Calibri"/>
      <family val="2"/>
      <charset val="204"/>
    </font>
    <font>
      <b/>
      <sz val="9.9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vertAlign val="superscript"/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5">
    <xf numFmtId="0" fontId="0" fillId="0" borderId="0" xfId="0"/>
    <xf numFmtId="0" fontId="2" fillId="0" borderId="0" xfId="0" applyFont="1" applyBorder="1" applyAlignment="1" applyProtection="1">
      <alignment vertical="center" wrapText="1"/>
      <protection locked="0"/>
    </xf>
    <xf numFmtId="0" fontId="0" fillId="0" borderId="0" xfId="0" applyFont="1" applyBorder="1" applyProtection="1"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164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164" fontId="4" fillId="2" borderId="1" xfId="0" applyNumberFormat="1" applyFont="1" applyFill="1" applyBorder="1" applyAlignment="1" applyProtection="1">
      <alignment horizontal="center"/>
      <protection locked="0"/>
    </xf>
    <xf numFmtId="164" fontId="4" fillId="2" borderId="1" xfId="0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40" xfId="0" applyFont="1" applyFill="1" applyBorder="1" applyAlignment="1" applyProtection="1">
      <alignment horizontal="center" vertical="center" wrapText="1"/>
      <protection locked="0"/>
    </xf>
    <xf numFmtId="0" fontId="2" fillId="2" borderId="35" xfId="0" applyFont="1" applyFill="1" applyBorder="1" applyAlignment="1" applyProtection="1">
      <alignment horizontal="center" vertical="center" wrapText="1"/>
      <protection locked="0"/>
    </xf>
    <xf numFmtId="164" fontId="4" fillId="2" borderId="41" xfId="0" applyNumberFormat="1" applyFont="1" applyFill="1" applyBorder="1" applyAlignment="1">
      <alignment horizontal="center"/>
    </xf>
    <xf numFmtId="164" fontId="4" fillId="2" borderId="41" xfId="0" applyNumberFormat="1" applyFont="1" applyFill="1" applyBorder="1" applyAlignment="1" applyProtection="1">
      <alignment horizontal="center" vertical="center" wrapText="1"/>
      <protection locked="0"/>
    </xf>
    <xf numFmtId="4" fontId="2" fillId="2" borderId="10" xfId="0" applyNumberFormat="1" applyFont="1" applyFill="1" applyBorder="1" applyAlignment="1" applyProtection="1">
      <alignment horizontal="center" vertical="center" wrapText="1"/>
      <protection locked="0"/>
    </xf>
    <xf numFmtId="4" fontId="2" fillId="2" borderId="47" xfId="0" applyNumberFormat="1" applyFont="1" applyFill="1" applyBorder="1" applyAlignment="1" applyProtection="1">
      <alignment horizontal="center" vertical="center" wrapText="1"/>
      <protection locked="0"/>
    </xf>
    <xf numFmtId="164" fontId="4" fillId="2" borderId="3" xfId="0" applyNumberFormat="1" applyFont="1" applyFill="1" applyBorder="1" applyAlignment="1" applyProtection="1">
      <alignment horizontal="center"/>
      <protection locked="0"/>
    </xf>
    <xf numFmtId="164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164" fontId="4" fillId="2" borderId="3" xfId="0" applyNumberFormat="1" applyFont="1" applyFill="1" applyBorder="1" applyAlignment="1">
      <alignment horizontal="center"/>
    </xf>
    <xf numFmtId="0" fontId="4" fillId="2" borderId="15" xfId="0" applyFont="1" applyFill="1" applyBorder="1" applyAlignment="1" applyProtection="1">
      <alignment horizontal="center" vertical="center" wrapText="1"/>
      <protection locked="0"/>
    </xf>
    <xf numFmtId="0" fontId="4" fillId="2" borderId="14" xfId="0" applyFont="1" applyFill="1" applyBorder="1" applyAlignment="1" applyProtection="1">
      <alignment horizontal="center" vertical="center" wrapText="1"/>
      <protection locked="0"/>
    </xf>
    <xf numFmtId="0" fontId="4" fillId="2" borderId="48" xfId="0" applyFont="1" applyFill="1" applyBorder="1" applyAlignment="1" applyProtection="1">
      <alignment horizontal="center" vertical="center" wrapText="1"/>
      <protection locked="0"/>
    </xf>
    <xf numFmtId="0" fontId="4" fillId="2" borderId="49" xfId="0" applyFont="1" applyFill="1" applyBorder="1" applyAlignment="1" applyProtection="1">
      <alignment horizontal="center" vertical="center" wrapText="1"/>
      <protection locked="0"/>
    </xf>
    <xf numFmtId="0" fontId="4" fillId="2" borderId="37" xfId="0" applyFont="1" applyFill="1" applyBorder="1" applyAlignment="1" applyProtection="1">
      <alignment horizontal="center" vertical="center" wrapText="1"/>
      <protection locked="0"/>
    </xf>
    <xf numFmtId="164" fontId="4" fillId="2" borderId="30" xfId="0" applyNumberFormat="1" applyFont="1" applyFill="1" applyBorder="1" applyAlignment="1">
      <alignment horizontal="center"/>
    </xf>
    <xf numFmtId="164" fontId="4" fillId="2" borderId="35" xfId="0" applyNumberFormat="1" applyFont="1" applyFill="1" applyBorder="1" applyAlignment="1">
      <alignment horizontal="center"/>
    </xf>
    <xf numFmtId="164" fontId="4" fillId="2" borderId="27" xfId="0" applyNumberFormat="1" applyFont="1" applyFill="1" applyBorder="1" applyAlignment="1">
      <alignment horizontal="center"/>
    </xf>
    <xf numFmtId="2" fontId="4" fillId="2" borderId="35" xfId="0" applyNumberFormat="1" applyFont="1" applyFill="1" applyBorder="1" applyAlignment="1">
      <alignment horizontal="center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164" fontId="2" fillId="2" borderId="6" xfId="0" applyNumberFormat="1" applyFont="1" applyFill="1" applyBorder="1" applyAlignment="1" applyProtection="1">
      <alignment horizontal="center" vertical="center" wrapText="1"/>
      <protection locked="0"/>
    </xf>
    <xf numFmtId="2" fontId="2" fillId="2" borderId="26" xfId="0" applyNumberFormat="1" applyFont="1" applyFill="1" applyBorder="1" applyAlignment="1" applyProtection="1">
      <alignment horizontal="center" vertical="center" wrapText="1"/>
      <protection locked="0"/>
    </xf>
    <xf numFmtId="2" fontId="2" fillId="2" borderId="41" xfId="0" applyNumberFormat="1" applyFont="1" applyFill="1" applyBorder="1" applyAlignment="1" applyProtection="1">
      <alignment horizontal="center" vertical="center" wrapText="1"/>
      <protection locked="0"/>
    </xf>
    <xf numFmtId="2" fontId="2" fillId="2" borderId="43" xfId="0" applyNumberFormat="1" applyFont="1" applyFill="1" applyBorder="1" applyAlignment="1" applyProtection="1">
      <alignment horizontal="center" vertical="center" wrapText="1"/>
      <protection locked="0"/>
    </xf>
    <xf numFmtId="3" fontId="2" fillId="2" borderId="8" xfId="0" applyNumberFormat="1" applyFont="1" applyFill="1" applyBorder="1" applyAlignment="1" applyProtection="1">
      <alignment horizontal="center" vertical="center" wrapText="1"/>
      <protection locked="0"/>
    </xf>
    <xf numFmtId="165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165" fontId="4" fillId="2" borderId="3" xfId="0" applyNumberFormat="1" applyFont="1" applyFill="1" applyBorder="1" applyAlignment="1">
      <alignment horizontal="center"/>
    </xf>
    <xf numFmtId="165" fontId="2" fillId="2" borderId="3" xfId="0" applyNumberFormat="1" applyFont="1" applyFill="1" applyBorder="1" applyAlignment="1">
      <alignment horizontal="center"/>
    </xf>
    <xf numFmtId="165" fontId="2" fillId="2" borderId="45" xfId="0" applyNumberFormat="1" applyFont="1" applyFill="1" applyBorder="1" applyAlignment="1">
      <alignment horizontal="center"/>
    </xf>
    <xf numFmtId="165" fontId="4" fillId="2" borderId="30" xfId="0" applyNumberFormat="1" applyFont="1" applyFill="1" applyBorder="1" applyAlignment="1">
      <alignment horizontal="center"/>
    </xf>
    <xf numFmtId="165" fontId="2" fillId="2" borderId="44" xfId="0" applyNumberFormat="1" applyFont="1" applyFill="1" applyBorder="1" applyAlignment="1">
      <alignment horizontal="center"/>
    </xf>
    <xf numFmtId="165" fontId="2" fillId="2" borderId="45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9" xfId="0" applyFont="1" applyFill="1" applyBorder="1" applyAlignment="1" applyProtection="1">
      <alignment horizontal="center" vertical="center" textRotation="90" wrapText="1"/>
      <protection locked="0"/>
    </xf>
    <xf numFmtId="0" fontId="4" fillId="2" borderId="20" xfId="0" applyFont="1" applyFill="1" applyBorder="1" applyAlignment="1" applyProtection="1">
      <alignment horizontal="center" vertical="center" textRotation="90" wrapText="1"/>
      <protection locked="0"/>
    </xf>
    <xf numFmtId="0" fontId="4" fillId="2" borderId="21" xfId="0" applyFont="1" applyFill="1" applyBorder="1" applyAlignment="1" applyProtection="1">
      <alignment horizontal="center" vertical="center" textRotation="90" wrapText="1"/>
      <protection locked="0"/>
    </xf>
    <xf numFmtId="0" fontId="4" fillId="2" borderId="31" xfId="0" applyFont="1" applyFill="1" applyBorder="1" applyAlignment="1" applyProtection="1">
      <alignment horizontal="center" vertical="center" textRotation="90" wrapText="1"/>
      <protection locked="0"/>
    </xf>
    <xf numFmtId="0" fontId="4" fillId="2" borderId="28" xfId="0" applyFont="1" applyFill="1" applyBorder="1" applyAlignment="1" applyProtection="1">
      <alignment horizontal="center" vertical="center" textRotation="90" wrapText="1"/>
      <protection locked="0"/>
    </xf>
    <xf numFmtId="0" fontId="4" fillId="2" borderId="4" xfId="0" applyFont="1" applyFill="1" applyBorder="1" applyAlignment="1" applyProtection="1">
      <alignment horizontal="center" vertical="center" textRotation="90" wrapText="1"/>
      <protection locked="0"/>
    </xf>
    <xf numFmtId="0" fontId="4" fillId="2" borderId="56" xfId="0" applyFont="1" applyFill="1" applyBorder="1" applyAlignment="1" applyProtection="1">
      <alignment horizontal="center" vertical="center" textRotation="90" wrapText="1"/>
      <protection locked="0"/>
    </xf>
    <xf numFmtId="3" fontId="2" fillId="2" borderId="15" xfId="0" applyNumberFormat="1" applyFont="1" applyFill="1" applyBorder="1" applyAlignment="1" applyProtection="1">
      <alignment horizontal="center" vertical="center" wrapText="1"/>
      <protection locked="0"/>
    </xf>
    <xf numFmtId="3" fontId="2" fillId="2" borderId="14" xfId="0" applyNumberFormat="1" applyFont="1" applyFill="1" applyBorder="1" applyAlignment="1" applyProtection="1">
      <alignment horizontal="center" vertical="center" wrapText="1"/>
      <protection locked="0"/>
    </xf>
    <xf numFmtId="3" fontId="2" fillId="2" borderId="15" xfId="0" applyNumberFormat="1" applyFont="1" applyFill="1" applyBorder="1" applyAlignment="1" applyProtection="1">
      <alignment horizontal="center"/>
      <protection locked="0"/>
    </xf>
    <xf numFmtId="3" fontId="2" fillId="2" borderId="14" xfId="0" applyNumberFormat="1" applyFont="1" applyFill="1" applyBorder="1" applyAlignment="1" applyProtection="1">
      <alignment horizontal="center"/>
      <protection locked="0"/>
    </xf>
    <xf numFmtId="0" fontId="6" fillId="0" borderId="13" xfId="0" applyFont="1" applyBorder="1"/>
    <xf numFmtId="0" fontId="1" fillId="0" borderId="16" xfId="0" applyFont="1" applyBorder="1" applyProtection="1">
      <protection locked="0"/>
    </xf>
    <xf numFmtId="0" fontId="0" fillId="0" borderId="16" xfId="0" applyBorder="1" applyProtection="1">
      <protection locked="0"/>
    </xf>
    <xf numFmtId="0" fontId="7" fillId="0" borderId="25" xfId="0" applyFont="1" applyBorder="1"/>
    <xf numFmtId="0" fontId="1" fillId="0" borderId="0" xfId="0" applyFont="1" applyBorder="1" applyProtection="1"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Protection="1">
      <protection locked="0"/>
    </xf>
    <xf numFmtId="0" fontId="11" fillId="0" borderId="0" xfId="0" applyFont="1" applyBorder="1" applyAlignment="1" applyProtection="1">
      <alignment vertical="center"/>
      <protection locked="0"/>
    </xf>
    <xf numFmtId="0" fontId="0" fillId="0" borderId="11" xfId="0" applyFont="1" applyBorder="1" applyProtection="1"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6" fillId="0" borderId="25" xfId="0" applyFont="1" applyBorder="1"/>
    <xf numFmtId="0" fontId="12" fillId="0" borderId="0" xfId="0" applyFont="1" applyBorder="1" applyAlignment="1" applyProtection="1">
      <alignment horizontal="center"/>
      <protection locked="0"/>
    </xf>
    <xf numFmtId="0" fontId="0" fillId="0" borderId="25" xfId="0" applyBorder="1" applyProtection="1">
      <protection locked="0"/>
    </xf>
    <xf numFmtId="0" fontId="0" fillId="0" borderId="11" xfId="0" applyBorder="1" applyProtection="1">
      <protection locked="0"/>
    </xf>
    <xf numFmtId="0" fontId="2" fillId="2" borderId="47" xfId="0" applyFont="1" applyFill="1" applyBorder="1" applyAlignment="1" applyProtection="1">
      <alignment horizontal="center" vertical="center" wrapText="1"/>
      <protection locked="0"/>
    </xf>
    <xf numFmtId="164" fontId="4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36" xfId="0" applyFont="1" applyFill="1" applyBorder="1" applyAlignment="1" applyProtection="1">
      <alignment horizontal="center" vertical="center" wrapText="1"/>
      <protection locked="0"/>
    </xf>
    <xf numFmtId="0" fontId="2" fillId="2" borderId="46" xfId="0" applyFont="1" applyFill="1" applyBorder="1" applyAlignment="1" applyProtection="1">
      <alignment horizontal="center" vertical="center" wrapText="1"/>
      <protection locked="0"/>
    </xf>
    <xf numFmtId="0" fontId="0" fillId="0" borderId="25" xfId="0" applyFont="1" applyBorder="1" applyProtection="1"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0" fillId="0" borderId="32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33" xfId="0" applyBorder="1" applyProtection="1">
      <protection locked="0"/>
    </xf>
    <xf numFmtId="0" fontId="4" fillId="2" borderId="0" xfId="0" applyFont="1" applyFill="1" applyBorder="1" applyAlignment="1" applyProtection="1">
      <alignment horizontal="right" vertical="center" wrapText="1"/>
      <protection locked="0"/>
    </xf>
    <xf numFmtId="0" fontId="4" fillId="2" borderId="11" xfId="0" applyFont="1" applyFill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vertical="center" wrapText="1"/>
      <protection locked="0"/>
    </xf>
    <xf numFmtId="0" fontId="9" fillId="0" borderId="0" xfId="0" applyFont="1" applyBorder="1" applyAlignment="1" applyProtection="1">
      <alignment vertical="center"/>
      <protection locked="0"/>
    </xf>
    <xf numFmtId="164" fontId="4" fillId="2" borderId="41" xfId="0" applyNumberFormat="1" applyFont="1" applyFill="1" applyBorder="1" applyAlignment="1" applyProtection="1">
      <alignment horizontal="center"/>
      <protection locked="0"/>
    </xf>
    <xf numFmtId="164" fontId="4" fillId="2" borderId="14" xfId="0" applyNumberFormat="1" applyFont="1" applyFill="1" applyBorder="1" applyAlignment="1">
      <alignment horizontal="center"/>
    </xf>
    <xf numFmtId="164" fontId="4" fillId="2" borderId="14" xfId="0" applyNumberFormat="1" applyFont="1" applyFill="1" applyBorder="1" applyAlignment="1" applyProtection="1">
      <alignment horizontal="center" vertical="center" wrapText="1"/>
      <protection locked="0"/>
    </xf>
    <xf numFmtId="164" fontId="4" fillId="2" borderId="37" xfId="0" applyNumberFormat="1" applyFont="1" applyFill="1" applyBorder="1" applyAlignment="1">
      <alignment horizontal="center"/>
    </xf>
    <xf numFmtId="165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165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165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165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165" fontId="4" fillId="2" borderId="35" xfId="0" applyNumberFormat="1" applyFont="1" applyFill="1" applyBorder="1" applyAlignment="1" applyProtection="1">
      <alignment horizontal="center" vertical="center" wrapText="1"/>
      <protection locked="0"/>
    </xf>
    <xf numFmtId="165" fontId="2" fillId="2" borderId="4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/>
    <xf numFmtId="4" fontId="13" fillId="0" borderId="50" xfId="0" applyNumberFormat="1" applyFont="1" applyBorder="1" applyAlignment="1">
      <alignment horizontal="center" vertical="center" wrapText="1"/>
    </xf>
    <xf numFmtId="4" fontId="13" fillId="0" borderId="52" xfId="0" applyNumberFormat="1" applyFont="1" applyBorder="1" applyAlignment="1">
      <alignment horizontal="center" vertical="center" wrapText="1"/>
    </xf>
    <xf numFmtId="3" fontId="13" fillId="0" borderId="16" xfId="0" applyNumberFormat="1" applyFont="1" applyBorder="1" applyAlignment="1">
      <alignment horizontal="center" vertical="center"/>
    </xf>
    <xf numFmtId="3" fontId="13" fillId="0" borderId="50" xfId="0" applyNumberFormat="1" applyFont="1" applyBorder="1" applyAlignment="1">
      <alignment horizontal="center" vertical="center"/>
    </xf>
    <xf numFmtId="4" fontId="13" fillId="0" borderId="50" xfId="0" applyNumberFormat="1" applyFont="1" applyBorder="1" applyAlignment="1">
      <alignment horizontal="center" vertical="center"/>
    </xf>
    <xf numFmtId="0" fontId="0" fillId="0" borderId="0" xfId="0" applyBorder="1" applyProtection="1"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0" fillId="0" borderId="18" xfId="0" applyBorder="1" applyProtection="1">
      <protection locked="0"/>
    </xf>
    <xf numFmtId="3" fontId="13" fillId="4" borderId="50" xfId="0" applyNumberFormat="1" applyFont="1" applyFill="1" applyBorder="1" applyAlignment="1">
      <alignment horizontal="center" vertical="center"/>
    </xf>
    <xf numFmtId="4" fontId="13" fillId="4" borderId="55" xfId="0" applyNumberFormat="1" applyFont="1" applyFill="1" applyBorder="1" applyAlignment="1">
      <alignment horizontal="center" vertical="center"/>
    </xf>
    <xf numFmtId="4" fontId="13" fillId="3" borderId="50" xfId="0" applyNumberFormat="1" applyFont="1" applyFill="1" applyBorder="1" applyAlignment="1">
      <alignment horizontal="center" vertical="center" wrapText="1"/>
    </xf>
    <xf numFmtId="0" fontId="13" fillId="0" borderId="52" xfId="0" applyFont="1" applyBorder="1" applyAlignment="1">
      <alignment horizontal="left" vertical="center" wrapText="1"/>
    </xf>
    <xf numFmtId="0" fontId="13" fillId="0" borderId="53" xfId="0" applyFont="1" applyBorder="1" applyAlignment="1">
      <alignment horizontal="left" vertical="center" wrapText="1"/>
    </xf>
    <xf numFmtId="4" fontId="13" fillId="4" borderId="50" xfId="0" applyNumberFormat="1" applyFont="1" applyFill="1" applyBorder="1" applyAlignment="1">
      <alignment horizontal="center" vertical="center"/>
    </xf>
    <xf numFmtId="0" fontId="13" fillId="0" borderId="0" xfId="0" applyFont="1" applyAlignment="1"/>
    <xf numFmtId="4" fontId="13" fillId="3" borderId="16" xfId="0" applyNumberFormat="1" applyFont="1" applyFill="1" applyBorder="1" applyAlignment="1">
      <alignment horizontal="center" vertical="center" wrapText="1"/>
    </xf>
    <xf numFmtId="0" fontId="2" fillId="0" borderId="34" xfId="0" applyFont="1" applyBorder="1" applyAlignment="1" applyProtection="1">
      <alignment vertical="center"/>
      <protection locked="0"/>
    </xf>
    <xf numFmtId="0" fontId="8" fillId="2" borderId="34" xfId="0" applyFont="1" applyFill="1" applyBorder="1" applyAlignment="1" applyProtection="1">
      <alignment vertical="center"/>
      <protection locked="0"/>
    </xf>
    <xf numFmtId="0" fontId="11" fillId="0" borderId="34" xfId="0" applyFont="1" applyBorder="1" applyAlignment="1" applyProtection="1">
      <alignment vertical="center"/>
      <protection locked="0"/>
    </xf>
    <xf numFmtId="0" fontId="17" fillId="2" borderId="34" xfId="0" applyFont="1" applyFill="1" applyBorder="1" applyAlignment="1" applyProtection="1">
      <alignment vertical="center"/>
      <protection locked="0"/>
    </xf>
    <xf numFmtId="164" fontId="4" fillId="2" borderId="12" xfId="0" applyNumberFormat="1" applyFont="1" applyFill="1" applyBorder="1" applyAlignment="1" applyProtection="1">
      <alignment horizontal="center" vertical="center" wrapText="1"/>
      <protection locked="0"/>
    </xf>
    <xf numFmtId="164" fontId="4" fillId="2" borderId="9" xfId="0" applyNumberFormat="1" applyFont="1" applyFill="1" applyBorder="1" applyAlignment="1" applyProtection="1">
      <alignment horizontal="center" vertical="center" wrapText="1"/>
      <protection locked="0"/>
    </xf>
    <xf numFmtId="164" fontId="4" fillId="2" borderId="26" xfId="0" applyNumberFormat="1" applyFont="1" applyFill="1" applyBorder="1" applyAlignment="1" applyProtection="1">
      <alignment horizontal="center" vertical="center" wrapText="1"/>
      <protection locked="0"/>
    </xf>
    <xf numFmtId="164" fontId="4" fillId="2" borderId="15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2" xfId="0" applyFont="1" applyFill="1" applyBorder="1" applyAlignment="1" applyProtection="1">
      <alignment horizontal="center" vertical="center" wrapText="1"/>
      <protection locked="0"/>
    </xf>
    <xf numFmtId="2" fontId="4" fillId="2" borderId="12" xfId="0" applyNumberFormat="1" applyFont="1" applyFill="1" applyBorder="1" applyAlignment="1" applyProtection="1">
      <alignment horizontal="center" vertical="center" wrapText="1"/>
      <protection locked="0"/>
    </xf>
    <xf numFmtId="2" fontId="4" fillId="2" borderId="9" xfId="0" applyNumberFormat="1" applyFont="1" applyFill="1" applyBorder="1" applyAlignment="1" applyProtection="1">
      <alignment horizontal="center" vertical="center" wrapText="1"/>
      <protection locked="0"/>
    </xf>
    <xf numFmtId="164" fontId="4" fillId="2" borderId="45" xfId="0" applyNumberFormat="1" applyFont="1" applyFill="1" applyBorder="1" applyAlignment="1" applyProtection="1">
      <alignment horizontal="center"/>
      <protection locked="0"/>
    </xf>
    <xf numFmtId="164" fontId="4" fillId="2" borderId="2" xfId="0" applyNumberFormat="1" applyFont="1" applyFill="1" applyBorder="1" applyAlignment="1" applyProtection="1">
      <alignment horizontal="center"/>
      <protection locked="0"/>
    </xf>
    <xf numFmtId="164" fontId="4" fillId="2" borderId="43" xfId="0" applyNumberFormat="1" applyFont="1" applyFill="1" applyBorder="1" applyAlignment="1" applyProtection="1">
      <alignment horizontal="center"/>
      <protection locked="0"/>
    </xf>
    <xf numFmtId="164" fontId="4" fillId="2" borderId="49" xfId="0" applyNumberFormat="1" applyFont="1" applyFill="1" applyBorder="1" applyAlignment="1">
      <alignment horizontal="center"/>
    </xf>
    <xf numFmtId="2" fontId="4" fillId="2" borderId="2" xfId="0" applyNumberFormat="1" applyFont="1" applyFill="1" applyBorder="1" applyAlignment="1">
      <alignment horizontal="center"/>
    </xf>
    <xf numFmtId="2" fontId="4" fillId="2" borderId="45" xfId="0" applyNumberFormat="1" applyFont="1" applyFill="1" applyBorder="1" applyAlignment="1">
      <alignment horizontal="center"/>
    </xf>
    <xf numFmtId="164" fontId="4" fillId="2" borderId="45" xfId="0" applyNumberFormat="1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horizontal="center"/>
    </xf>
    <xf numFmtId="164" fontId="4" fillId="2" borderId="43" xfId="0" applyNumberFormat="1" applyFont="1" applyFill="1" applyBorder="1" applyAlignment="1">
      <alignment horizontal="center"/>
    </xf>
    <xf numFmtId="2" fontId="4" fillId="2" borderId="45" xfId="0" applyNumberFormat="1" applyFont="1" applyFill="1" applyBorder="1" applyAlignment="1" applyProtection="1">
      <alignment horizontal="center" vertical="center" wrapText="1"/>
      <protection locked="0"/>
    </xf>
    <xf numFmtId="164" fontId="4" fillId="2" borderId="44" xfId="0" applyNumberFormat="1" applyFont="1" applyFill="1" applyBorder="1" applyAlignment="1">
      <alignment horizontal="center"/>
    </xf>
    <xf numFmtId="164" fontId="4" fillId="2" borderId="40" xfId="0" applyNumberFormat="1" applyFont="1" applyFill="1" applyBorder="1" applyAlignment="1">
      <alignment horizontal="center"/>
    </xf>
    <xf numFmtId="164" fontId="4" fillId="2" borderId="42" xfId="0" applyNumberFormat="1" applyFont="1" applyFill="1" applyBorder="1" applyAlignment="1">
      <alignment horizontal="center"/>
    </xf>
    <xf numFmtId="164" fontId="4" fillId="2" borderId="48" xfId="0" applyNumberFormat="1" applyFont="1" applyFill="1" applyBorder="1" applyAlignment="1">
      <alignment horizontal="center"/>
    </xf>
    <xf numFmtId="2" fontId="4" fillId="2" borderId="40" xfId="0" applyNumberFormat="1" applyFont="1" applyFill="1" applyBorder="1" applyAlignment="1">
      <alignment horizontal="center"/>
    </xf>
    <xf numFmtId="2" fontId="2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59" xfId="0" applyFont="1" applyBorder="1" applyAlignment="1" applyProtection="1">
      <alignment vertical="center"/>
      <protection locked="0"/>
    </xf>
    <xf numFmtId="0" fontId="0" fillId="0" borderId="59" xfId="0" applyBorder="1" applyAlignment="1"/>
    <xf numFmtId="0" fontId="4" fillId="0" borderId="15" xfId="0" applyFont="1" applyBorder="1" applyAlignment="1" applyProtection="1">
      <alignment horizontal="center" vertical="center" textRotation="90" wrapText="1"/>
      <protection locked="0"/>
    </xf>
    <xf numFmtId="0" fontId="4" fillId="0" borderId="14" xfId="0" applyFont="1" applyBorder="1" applyAlignment="1" applyProtection="1">
      <alignment horizontal="center" vertical="center" textRotation="90" wrapText="1"/>
      <protection locked="0"/>
    </xf>
    <xf numFmtId="0" fontId="4" fillId="0" borderId="37" xfId="0" applyFont="1" applyBorder="1" applyAlignment="1" applyProtection="1">
      <alignment horizontal="center" vertical="center" textRotation="90" wrapText="1"/>
      <protection locked="0"/>
    </xf>
    <xf numFmtId="0" fontId="8" fillId="2" borderId="34" xfId="0" applyFont="1" applyFill="1" applyBorder="1" applyAlignment="1" applyProtection="1">
      <alignment horizontal="left" vertical="center"/>
      <protection locked="0"/>
    </xf>
    <xf numFmtId="0" fontId="4" fillId="0" borderId="5" xfId="0" applyFont="1" applyBorder="1" applyAlignment="1" applyProtection="1">
      <alignment horizontal="center" vertical="center" textRotation="90" wrapText="1"/>
      <protection locked="0"/>
    </xf>
    <xf numFmtId="0" fontId="4" fillId="0" borderId="28" xfId="0" applyFont="1" applyBorder="1" applyAlignment="1" applyProtection="1">
      <alignment horizontal="center" vertical="center" textRotation="90" wrapText="1"/>
      <protection locked="0"/>
    </xf>
    <xf numFmtId="2" fontId="4" fillId="4" borderId="5" xfId="0" applyNumberFormat="1" applyFont="1" applyFill="1" applyBorder="1" applyAlignment="1" applyProtection="1">
      <alignment horizontal="center" vertical="center" wrapText="1"/>
      <protection locked="0"/>
    </xf>
    <xf numFmtId="2" fontId="4" fillId="4" borderId="23" xfId="0" applyNumberFormat="1" applyFont="1" applyFill="1" applyBorder="1" applyAlignment="1" applyProtection="1">
      <alignment horizontal="center" vertical="center" wrapText="1"/>
      <protection locked="0"/>
    </xf>
    <xf numFmtId="2" fontId="4" fillId="4" borderId="57" xfId="0" applyNumberFormat="1" applyFont="1" applyFill="1" applyBorder="1" applyAlignment="1" applyProtection="1">
      <alignment horizontal="center" vertical="center" wrapText="1"/>
      <protection locked="0"/>
    </xf>
    <xf numFmtId="2" fontId="4" fillId="4" borderId="24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56" xfId="0" applyFont="1" applyFill="1" applyBorder="1" applyAlignment="1" applyProtection="1">
      <alignment horizontal="center" vertical="center" wrapText="1"/>
      <protection locked="0"/>
    </xf>
    <xf numFmtId="0" fontId="4" fillId="4" borderId="22" xfId="0" applyFont="1" applyFill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horizontal="right" vertical="center" wrapText="1"/>
      <protection locked="0"/>
    </xf>
    <xf numFmtId="0" fontId="2" fillId="0" borderId="20" xfId="0" applyFont="1" applyBorder="1" applyAlignment="1" applyProtection="1">
      <alignment horizontal="right" vertical="center" wrapText="1"/>
      <protection locked="0"/>
    </xf>
    <xf numFmtId="0" fontId="2" fillId="0" borderId="21" xfId="0" applyFont="1" applyBorder="1" applyAlignment="1" applyProtection="1">
      <alignment horizontal="right" vertical="center" wrapText="1"/>
      <protection locked="0"/>
    </xf>
    <xf numFmtId="0" fontId="2" fillId="0" borderId="34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2" fillId="0" borderId="51" xfId="0" applyFont="1" applyBorder="1" applyAlignment="1" applyProtection="1">
      <alignment horizontal="center" vertical="center" wrapText="1"/>
      <protection locked="0"/>
    </xf>
    <xf numFmtId="0" fontId="2" fillId="0" borderId="52" xfId="0" applyFont="1" applyBorder="1" applyAlignment="1" applyProtection="1">
      <alignment horizontal="center" vertical="center" wrapText="1"/>
      <protection locked="0"/>
    </xf>
    <xf numFmtId="0" fontId="2" fillId="0" borderId="53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2" borderId="0" xfId="0" applyFont="1" applyFill="1" applyBorder="1" applyAlignment="1" applyProtection="1">
      <alignment horizontal="right" vertical="center" wrapText="1"/>
      <protection locked="0"/>
    </xf>
    <xf numFmtId="0" fontId="4" fillId="2" borderId="11" xfId="0" applyFont="1" applyFill="1" applyBorder="1" applyAlignment="1" applyProtection="1">
      <alignment horizontal="right" vertical="center" wrapText="1"/>
      <protection locked="0"/>
    </xf>
    <xf numFmtId="0" fontId="2" fillId="0" borderId="25" xfId="0" applyFont="1" applyBorder="1" applyAlignment="1" applyProtection="1">
      <alignment horizontal="right" wrapText="1"/>
    </xf>
    <xf numFmtId="0" fontId="2" fillId="0" borderId="0" xfId="0" applyFont="1" applyBorder="1" applyAlignment="1" applyProtection="1">
      <alignment horizontal="right" wrapText="1"/>
    </xf>
    <xf numFmtId="0" fontId="2" fillId="0" borderId="11" xfId="0" applyFont="1" applyBorder="1" applyAlignment="1" applyProtection="1">
      <alignment horizontal="right" wrapText="1"/>
    </xf>
    <xf numFmtId="0" fontId="0" fillId="0" borderId="13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4" fillId="0" borderId="9" xfId="0" applyFont="1" applyBorder="1" applyAlignment="1" applyProtection="1">
      <alignment horizontal="right" vertical="center" textRotation="90" wrapText="1"/>
      <protection locked="0"/>
    </xf>
    <xf numFmtId="0" fontId="4" fillId="0" borderId="1" xfId="0" applyFont="1" applyBorder="1" applyAlignment="1" applyProtection="1">
      <alignment horizontal="right" vertical="center" textRotation="90" wrapText="1"/>
      <protection locked="0"/>
    </xf>
    <xf numFmtId="0" fontId="4" fillId="0" borderId="40" xfId="0" applyFont="1" applyBorder="1" applyAlignment="1" applyProtection="1">
      <alignment horizontal="right" vertical="center" textRotation="90" wrapText="1"/>
      <protection locked="0"/>
    </xf>
    <xf numFmtId="0" fontId="4" fillId="0" borderId="8" xfId="0" applyFont="1" applyBorder="1" applyAlignment="1" applyProtection="1">
      <alignment horizontal="center" vertical="center" textRotation="90" wrapText="1"/>
      <protection locked="0"/>
    </xf>
    <xf numFmtId="0" fontId="4" fillId="0" borderId="38" xfId="0" applyFont="1" applyBorder="1" applyAlignment="1" applyProtection="1">
      <alignment horizontal="center" vertical="center" textRotation="90" wrapText="1"/>
      <protection locked="0"/>
    </xf>
    <xf numFmtId="0" fontId="4" fillId="0" borderId="39" xfId="0" applyFont="1" applyBorder="1" applyAlignment="1" applyProtection="1">
      <alignment horizontal="center" vertical="center" textRotation="90" wrapText="1"/>
      <protection locked="0"/>
    </xf>
    <xf numFmtId="0" fontId="12" fillId="2" borderId="16" xfId="0" applyFont="1" applyFill="1" applyBorder="1" applyAlignment="1" applyProtection="1">
      <alignment horizontal="center" vertical="center"/>
      <protection locked="0"/>
    </xf>
    <xf numFmtId="0" fontId="12" fillId="2" borderId="17" xfId="0" applyFont="1" applyFill="1" applyBorder="1" applyAlignment="1" applyProtection="1">
      <alignment horizontal="center" vertical="center"/>
      <protection locked="0"/>
    </xf>
    <xf numFmtId="166" fontId="12" fillId="0" borderId="0" xfId="0" applyNumberFormat="1" applyFont="1" applyBorder="1" applyAlignment="1" applyProtection="1">
      <alignment horizontal="center"/>
    </xf>
    <xf numFmtId="166" fontId="12" fillId="0" borderId="11" xfId="0" applyNumberFormat="1" applyFont="1" applyBorder="1" applyAlignment="1" applyProtection="1">
      <alignment horizontal="center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32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4" fillId="0" borderId="33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4" fillId="0" borderId="31" xfId="0" applyFont="1" applyBorder="1" applyAlignment="1" applyProtection="1">
      <alignment horizontal="center" vertical="center" textRotation="90" wrapText="1"/>
      <protection locked="0"/>
    </xf>
    <xf numFmtId="166" fontId="12" fillId="0" borderId="0" xfId="0" applyNumberFormat="1" applyFont="1" applyBorder="1" applyAlignment="1" applyProtection="1">
      <alignment horizontal="center"/>
      <protection locked="0"/>
    </xf>
    <xf numFmtId="0" fontId="4" fillId="0" borderId="29" xfId="0" applyFont="1" applyBorder="1" applyAlignment="1" applyProtection="1">
      <alignment horizontal="center" vertical="center" textRotation="90" wrapText="1"/>
      <protection locked="0"/>
    </xf>
    <xf numFmtId="0" fontId="4" fillId="0" borderId="4" xfId="0" applyFont="1" applyBorder="1" applyAlignment="1" applyProtection="1">
      <alignment horizontal="center" vertical="center" textRotation="90" wrapText="1"/>
      <protection locked="0"/>
    </xf>
    <xf numFmtId="0" fontId="12" fillId="0" borderId="0" xfId="0" applyFont="1" applyBorder="1" applyAlignment="1" applyProtection="1">
      <alignment horizontal="right"/>
      <protection locked="0"/>
    </xf>
    <xf numFmtId="0" fontId="4" fillId="2" borderId="51" xfId="0" applyFont="1" applyFill="1" applyBorder="1" applyAlignment="1" applyProtection="1">
      <alignment horizontal="center" vertical="center" wrapText="1"/>
      <protection locked="0"/>
    </xf>
    <xf numFmtId="0" fontId="4" fillId="2" borderId="52" xfId="0" applyFont="1" applyFill="1" applyBorder="1" applyAlignment="1" applyProtection="1">
      <alignment horizontal="center" vertical="center" wrapText="1"/>
      <protection locked="0"/>
    </xf>
    <xf numFmtId="0" fontId="4" fillId="2" borderId="53" xfId="0" applyFont="1" applyFill="1" applyBorder="1" applyAlignment="1" applyProtection="1">
      <alignment horizontal="center" vertical="center" wrapText="1"/>
      <protection locked="0"/>
    </xf>
    <xf numFmtId="0" fontId="4" fillId="2" borderId="13" xfId="0" applyFont="1" applyFill="1" applyBorder="1" applyAlignment="1" applyProtection="1">
      <alignment horizontal="center" vertical="center" wrapText="1"/>
      <protection locked="0"/>
    </xf>
    <xf numFmtId="0" fontId="4" fillId="2" borderId="16" xfId="0" applyFont="1" applyFill="1" applyBorder="1" applyAlignment="1" applyProtection="1">
      <alignment horizontal="center" vertical="center" wrapText="1"/>
      <protection locked="0"/>
    </xf>
    <xf numFmtId="0" fontId="4" fillId="2" borderId="17" xfId="0" applyFont="1" applyFill="1" applyBorder="1" applyAlignment="1" applyProtection="1">
      <alignment horizontal="center" vertical="center" wrapText="1"/>
      <protection locked="0"/>
    </xf>
    <xf numFmtId="0" fontId="4" fillId="0" borderId="51" xfId="0" applyFont="1" applyBorder="1" applyAlignment="1" applyProtection="1">
      <alignment horizontal="center" vertical="center"/>
      <protection locked="0"/>
    </xf>
    <xf numFmtId="0" fontId="4" fillId="0" borderId="52" xfId="0" applyFont="1" applyBorder="1" applyAlignment="1" applyProtection="1">
      <alignment horizontal="center" vertical="center"/>
      <protection locked="0"/>
    </xf>
    <xf numFmtId="0" fontId="4" fillId="0" borderId="53" xfId="0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  <xf numFmtId="0" fontId="13" fillId="4" borderId="51" xfId="0" applyFont="1" applyFill="1" applyBorder="1" applyAlignment="1">
      <alignment horizontal="center" vertical="center" wrapText="1"/>
    </xf>
    <xf numFmtId="0" fontId="13" fillId="4" borderId="53" xfId="0" applyFont="1" applyFill="1" applyBorder="1" applyAlignment="1">
      <alignment horizontal="center" vertical="center" wrapText="1"/>
    </xf>
    <xf numFmtId="4" fontId="13" fillId="3" borderId="51" xfId="0" applyNumberFormat="1" applyFont="1" applyFill="1" applyBorder="1" applyAlignment="1">
      <alignment horizontal="center" vertical="center" wrapText="1"/>
    </xf>
    <xf numFmtId="4" fontId="13" fillId="3" borderId="52" xfId="0" applyNumberFormat="1" applyFont="1" applyFill="1" applyBorder="1" applyAlignment="1">
      <alignment horizontal="center" vertical="center" wrapText="1"/>
    </xf>
    <xf numFmtId="4" fontId="13" fillId="3" borderId="53" xfId="0" applyNumberFormat="1" applyFont="1" applyFill="1" applyBorder="1" applyAlignment="1">
      <alignment horizontal="center" vertical="center" wrapText="1"/>
    </xf>
    <xf numFmtId="0" fontId="13" fillId="0" borderId="54" xfId="0" applyFont="1" applyBorder="1" applyAlignment="1">
      <alignment horizontal="center" vertical="center" wrapText="1"/>
    </xf>
    <xf numFmtId="0" fontId="13" fillId="0" borderId="55" xfId="0" applyFont="1" applyBorder="1" applyAlignment="1">
      <alignment horizontal="center" vertical="center" wrapText="1"/>
    </xf>
    <xf numFmtId="0" fontId="13" fillId="0" borderId="58" xfId="0" applyFont="1" applyBorder="1" applyAlignment="1">
      <alignment horizontal="center" vertical="center" wrapText="1"/>
    </xf>
    <xf numFmtId="0" fontId="19" fillId="0" borderId="0" xfId="0" applyFont="1" applyBorder="1" applyAlignment="1" applyProtection="1">
      <alignment horizontal="center" vertical="center" wrapText="1"/>
      <protection locked="0"/>
    </xf>
    <xf numFmtId="0" fontId="18" fillId="0" borderId="9" xfId="0" applyFont="1" applyBorder="1" applyAlignment="1" applyProtection="1">
      <alignment horizontal="left" vertical="center" textRotation="90" wrapText="1"/>
      <protection locked="0"/>
    </xf>
    <xf numFmtId="0" fontId="18" fillId="0" borderId="10" xfId="0" applyFont="1" applyBorder="1" applyAlignment="1" applyProtection="1">
      <alignment horizontal="center" vertical="center" textRotation="90" wrapText="1"/>
      <protection locked="0"/>
    </xf>
    <xf numFmtId="0" fontId="18" fillId="0" borderId="1" xfId="0" applyFont="1" applyBorder="1" applyAlignment="1" applyProtection="1">
      <alignment horizontal="left" vertical="center" textRotation="90" wrapText="1"/>
      <protection locked="0"/>
    </xf>
    <xf numFmtId="0" fontId="18" fillId="0" borderId="6" xfId="0" applyFont="1" applyBorder="1" applyAlignment="1" applyProtection="1">
      <alignment horizontal="center" vertical="center" textRotation="90" wrapText="1"/>
      <protection locked="0"/>
    </xf>
    <xf numFmtId="0" fontId="18" fillId="0" borderId="40" xfId="0" applyFont="1" applyBorder="1" applyAlignment="1" applyProtection="1">
      <alignment horizontal="left" vertical="center" textRotation="90" wrapText="1"/>
      <protection locked="0"/>
    </xf>
    <xf numFmtId="0" fontId="18" fillId="0" borderId="46" xfId="0" applyFont="1" applyBorder="1" applyAlignment="1" applyProtection="1">
      <alignment horizontal="center" vertical="center" textRotation="90" wrapText="1"/>
      <protection locked="0"/>
    </xf>
    <xf numFmtId="3" fontId="2" fillId="2" borderId="49" xfId="0" applyNumberFormat="1" applyFont="1" applyFill="1" applyBorder="1" applyAlignment="1" applyProtection="1">
      <alignment horizontal="center"/>
      <protection locked="0"/>
    </xf>
    <xf numFmtId="0" fontId="4" fillId="2" borderId="45" xfId="0" applyFont="1" applyFill="1" applyBorder="1" applyAlignment="1" applyProtection="1">
      <alignment horizontal="center" vertical="center" wrapText="1"/>
      <protection locked="0"/>
    </xf>
    <xf numFmtId="3" fontId="2" fillId="2" borderId="49" xfId="0" applyNumberFormat="1" applyFont="1" applyFill="1" applyBorder="1" applyAlignment="1" applyProtection="1">
      <alignment horizontal="center" vertical="center" wrapText="1"/>
      <protection locked="0"/>
    </xf>
    <xf numFmtId="3" fontId="2" fillId="2" borderId="60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2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4" fontId="2" fillId="2" borderId="6" xfId="0" applyNumberFormat="1" applyFont="1" applyFill="1" applyBorder="1" applyAlignment="1" applyProtection="1">
      <alignment horizontal="center" vertical="center" wrapText="1"/>
      <protection locked="0"/>
    </xf>
    <xf numFmtId="3" fontId="2" fillId="2" borderId="38" xfId="0" applyNumberFormat="1" applyFont="1" applyFill="1" applyBorder="1" applyAlignment="1" applyProtection="1">
      <alignment horizontal="center" vertical="center" wrapText="1"/>
      <protection locked="0"/>
    </xf>
    <xf numFmtId="3" fontId="4" fillId="2" borderId="38" xfId="0" applyNumberFormat="1" applyFont="1" applyFill="1" applyBorder="1" applyAlignment="1" applyProtection="1">
      <alignment horizontal="center" vertical="center" wrapText="1"/>
      <protection locked="0"/>
    </xf>
    <xf numFmtId="2" fontId="4" fillId="2" borderId="6" xfId="0" applyNumberFormat="1" applyFont="1" applyFill="1" applyBorder="1" applyAlignment="1" applyProtection="1">
      <alignment horizontal="center" vertical="center" wrapText="1"/>
      <protection locked="0"/>
    </xf>
    <xf numFmtId="3" fontId="4" fillId="2" borderId="6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orobetc-mp/Desktop/&#1060;&#1061;&#1055;%20%20&#1042;&#1061;&#1040;&#1051;%20&#1086;&#1085;&#1086;&#1074;&#1083;&#1077;&#1085;&#1080;&#1081;/&#1055;&#1072;&#1089;&#1087;&#1086;&#1088;&#1090;%20&#1043;&#1056;&#1057;%20&#1054;&#1061;&#1053;&#1030;&#1042;&#1050;&#1040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спорт"/>
      <sheetName val=" розрахунок"/>
      <sheetName val="додаток"/>
      <sheetName val="variablesList"/>
    </sheetNames>
    <sheetDataSet>
      <sheetData sheetId="0"/>
      <sheetData sheetId="1">
        <row r="7">
          <cell r="I7">
            <v>217791</v>
          </cell>
        </row>
        <row r="40">
          <cell r="C40">
            <v>38.201151200470562</v>
          </cell>
          <cell r="D40">
            <v>38.203630880479437</v>
          </cell>
          <cell r="E40">
            <v>38.201200874984842</v>
          </cell>
          <cell r="F40">
            <v>38.201117321401291</v>
          </cell>
          <cell r="G40">
            <v>38.199681298283814</v>
          </cell>
          <cell r="H40">
            <v>38.207464726001703</v>
          </cell>
          <cell r="I40">
            <v>38.201653156291563</v>
          </cell>
        </row>
        <row r="41">
          <cell r="C41">
            <v>9124.1883395124714</v>
          </cell>
          <cell r="D41">
            <v>9124.7806009159031</v>
          </cell>
          <cell r="E41">
            <v>9124.2002040665429</v>
          </cell>
          <cell r="F41">
            <v>9124.1802476356806</v>
          </cell>
          <cell r="G41">
            <v>9123.8372594017656</v>
          </cell>
          <cell r="H41">
            <v>9125.6962992001299</v>
          </cell>
          <cell r="I41">
            <v>9124.3082296022985</v>
          </cell>
        </row>
        <row r="42">
          <cell r="C42">
            <v>10.6114308890196</v>
          </cell>
          <cell r="D42">
            <v>10.612119689022066</v>
          </cell>
          <cell r="E42">
            <v>10.611444687495789</v>
          </cell>
          <cell r="F42">
            <v>10.611421478167026</v>
          </cell>
          <cell r="G42">
            <v>10.611022582856615</v>
          </cell>
          <cell r="H42">
            <v>10.613184646111584</v>
          </cell>
          <cell r="I42">
            <v>10.611570321192101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2"/>
  <sheetViews>
    <sheetView tabSelected="1" topLeftCell="C1" zoomScale="80" zoomScaleNormal="80" workbookViewId="0">
      <selection activeCell="X45" sqref="X45"/>
    </sheetView>
  </sheetViews>
  <sheetFormatPr defaultRowHeight="15" x14ac:dyDescent="0.25"/>
  <sheetData>
    <row r="1" spans="1:28" ht="31.5" customHeight="1" x14ac:dyDescent="0.25">
      <c r="A1" s="54" t="s">
        <v>0</v>
      </c>
      <c r="B1" s="55"/>
      <c r="C1" s="55"/>
      <c r="D1" s="55"/>
      <c r="E1" s="56"/>
      <c r="F1" s="56"/>
      <c r="G1" s="153" t="s">
        <v>1</v>
      </c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74"/>
      <c r="AA1" s="174"/>
      <c r="AB1" s="175"/>
    </row>
    <row r="2" spans="1:28" ht="16.5" x14ac:dyDescent="0.25">
      <c r="A2" s="57" t="s">
        <v>2</v>
      </c>
      <c r="B2" s="58"/>
      <c r="C2" s="59"/>
      <c r="D2" s="58"/>
      <c r="E2" s="60"/>
      <c r="F2" s="58"/>
      <c r="G2" s="154" t="s">
        <v>3</v>
      </c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61"/>
      <c r="AA2" s="61"/>
      <c r="AB2" s="62"/>
    </row>
    <row r="3" spans="1:28" ht="15.75" x14ac:dyDescent="0.25">
      <c r="A3" s="57" t="s">
        <v>4</v>
      </c>
      <c r="B3" s="60"/>
      <c r="C3" s="63"/>
      <c r="D3" s="60"/>
      <c r="E3" s="60"/>
      <c r="F3" s="58"/>
      <c r="G3" s="206" t="s">
        <v>5</v>
      </c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206"/>
      <c r="Y3" s="206"/>
      <c r="Z3" s="79"/>
      <c r="AA3" s="79"/>
      <c r="AB3" s="62"/>
    </row>
    <row r="4" spans="1:28" ht="15.75" x14ac:dyDescent="0.25">
      <c r="A4" s="64" t="s">
        <v>6</v>
      </c>
      <c r="B4" s="60"/>
      <c r="C4" s="60"/>
      <c r="D4" s="60"/>
      <c r="E4" s="60"/>
      <c r="F4" s="60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62"/>
    </row>
    <row r="5" spans="1:28" ht="15.75" x14ac:dyDescent="0.25">
      <c r="A5" s="64" t="s">
        <v>7</v>
      </c>
      <c r="B5" s="60"/>
      <c r="C5" s="60"/>
      <c r="D5" s="60"/>
      <c r="E5" s="60"/>
      <c r="F5" s="58"/>
      <c r="G5" s="58"/>
      <c r="H5" s="58"/>
      <c r="I5" s="2"/>
      <c r="J5" s="2"/>
      <c r="K5" s="80" t="s">
        <v>8</v>
      </c>
      <c r="L5" s="2"/>
      <c r="M5" s="2"/>
      <c r="N5" s="2"/>
      <c r="O5" s="2"/>
      <c r="P5" s="2"/>
      <c r="Q5" s="2"/>
      <c r="R5" s="2"/>
      <c r="S5" s="2"/>
      <c r="T5" s="2"/>
      <c r="U5" s="2"/>
      <c r="V5" s="187" t="s">
        <v>9</v>
      </c>
      <c r="W5" s="187"/>
      <c r="X5" s="184">
        <v>42767</v>
      </c>
      <c r="Y5" s="184"/>
      <c r="Z5" s="65" t="s">
        <v>10</v>
      </c>
      <c r="AA5" s="176">
        <v>42794</v>
      </c>
      <c r="AB5" s="177"/>
    </row>
    <row r="6" spans="1:28" ht="7.5" customHeight="1" thickBot="1" x14ac:dyDescent="0.3">
      <c r="A6" s="66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7"/>
    </row>
    <row r="7" spans="1:28" ht="15.75" thickBot="1" x14ac:dyDescent="0.3">
      <c r="A7" s="137" t="s">
        <v>11</v>
      </c>
      <c r="B7" s="158" t="s">
        <v>12</v>
      </c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78"/>
      <c r="N7" s="158" t="s">
        <v>13</v>
      </c>
      <c r="O7" s="159"/>
      <c r="P7" s="159"/>
      <c r="Q7" s="159"/>
      <c r="R7" s="159"/>
      <c r="S7" s="159"/>
      <c r="T7" s="159"/>
      <c r="U7" s="159"/>
      <c r="V7" s="159"/>
      <c r="W7" s="159"/>
      <c r="X7" s="171" t="s">
        <v>14</v>
      </c>
      <c r="Y7" s="168" t="s">
        <v>15</v>
      </c>
      <c r="Z7" s="207" t="s">
        <v>66</v>
      </c>
      <c r="AA7" s="207" t="s">
        <v>67</v>
      </c>
      <c r="AB7" s="208" t="s">
        <v>68</v>
      </c>
    </row>
    <row r="8" spans="1:28" ht="15.75" thickBot="1" x14ac:dyDescent="0.3">
      <c r="A8" s="138"/>
      <c r="B8" s="179"/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1"/>
      <c r="N8" s="137" t="s">
        <v>16</v>
      </c>
      <c r="O8" s="194" t="s">
        <v>17</v>
      </c>
      <c r="P8" s="195"/>
      <c r="Q8" s="195"/>
      <c r="R8" s="195"/>
      <c r="S8" s="195"/>
      <c r="T8" s="195"/>
      <c r="U8" s="195"/>
      <c r="V8" s="195"/>
      <c r="W8" s="196"/>
      <c r="X8" s="172"/>
      <c r="Y8" s="169"/>
      <c r="Z8" s="209"/>
      <c r="AA8" s="209"/>
      <c r="AB8" s="210"/>
    </row>
    <row r="9" spans="1:28" ht="15.75" thickBot="1" x14ac:dyDescent="0.3">
      <c r="A9" s="138"/>
      <c r="B9" s="182" t="s">
        <v>18</v>
      </c>
      <c r="C9" s="141" t="s">
        <v>19</v>
      </c>
      <c r="D9" s="141" t="s">
        <v>20</v>
      </c>
      <c r="E9" s="141" t="s">
        <v>21</v>
      </c>
      <c r="F9" s="141" t="s">
        <v>22</v>
      </c>
      <c r="G9" s="141" t="s">
        <v>23</v>
      </c>
      <c r="H9" s="141" t="s">
        <v>24</v>
      </c>
      <c r="I9" s="141" t="s">
        <v>25</v>
      </c>
      <c r="J9" s="141" t="s">
        <v>26</v>
      </c>
      <c r="K9" s="141" t="s">
        <v>27</v>
      </c>
      <c r="L9" s="141" t="s">
        <v>28</v>
      </c>
      <c r="M9" s="185" t="s">
        <v>29</v>
      </c>
      <c r="N9" s="138"/>
      <c r="O9" s="188" t="s">
        <v>30</v>
      </c>
      <c r="P9" s="189"/>
      <c r="Q9" s="190"/>
      <c r="R9" s="191" t="s">
        <v>31</v>
      </c>
      <c r="S9" s="192"/>
      <c r="T9" s="193"/>
      <c r="U9" s="188" t="s">
        <v>32</v>
      </c>
      <c r="V9" s="189"/>
      <c r="W9" s="190"/>
      <c r="X9" s="172"/>
      <c r="Y9" s="169"/>
      <c r="Z9" s="209"/>
      <c r="AA9" s="209"/>
      <c r="AB9" s="210"/>
    </row>
    <row r="10" spans="1:28" ht="119.25" customHeight="1" thickBot="1" x14ac:dyDescent="0.3">
      <c r="A10" s="139"/>
      <c r="B10" s="183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86"/>
      <c r="N10" s="139"/>
      <c r="O10" s="46" t="s">
        <v>33</v>
      </c>
      <c r="P10" s="47" t="s">
        <v>34</v>
      </c>
      <c r="Q10" s="48" t="s">
        <v>35</v>
      </c>
      <c r="R10" s="49" t="s">
        <v>33</v>
      </c>
      <c r="S10" s="44" t="s">
        <v>34</v>
      </c>
      <c r="T10" s="45" t="s">
        <v>35</v>
      </c>
      <c r="U10" s="43" t="s">
        <v>33</v>
      </c>
      <c r="V10" s="44" t="s">
        <v>34</v>
      </c>
      <c r="W10" s="45" t="s">
        <v>35</v>
      </c>
      <c r="X10" s="173"/>
      <c r="Y10" s="170"/>
      <c r="Z10" s="211"/>
      <c r="AA10" s="211"/>
      <c r="AB10" s="212"/>
    </row>
    <row r="11" spans="1:28" x14ac:dyDescent="0.25">
      <c r="A11" s="21">
        <v>1</v>
      </c>
      <c r="B11" s="112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4"/>
      <c r="N11" s="115"/>
      <c r="O11" s="52">
        <f t="shared" ref="O11:O38" si="0">P11*238.8459</f>
        <v>8235.4066320000002</v>
      </c>
      <c r="P11" s="116">
        <v>34.479999999999997</v>
      </c>
      <c r="Q11" s="32">
        <f t="shared" ref="Q11:Q38" si="1">P11/3.6</f>
        <v>9.5777777777777775</v>
      </c>
      <c r="R11" s="50">
        <f t="shared" ref="R11:R38" si="2">S11*238.8459</f>
        <v>9131.0787569999993</v>
      </c>
      <c r="S11" s="117">
        <v>38.229999999999997</v>
      </c>
      <c r="T11" s="16">
        <f t="shared" ref="T11:T38" si="3">S11/3.6</f>
        <v>10.619444444444444</v>
      </c>
      <c r="U11" s="35"/>
      <c r="V11" s="118"/>
      <c r="W11" s="134"/>
      <c r="X11" s="42"/>
      <c r="Y11" s="85"/>
      <c r="Z11" s="11"/>
      <c r="AA11" s="11"/>
      <c r="AB11" s="68"/>
    </row>
    <row r="12" spans="1:28" x14ac:dyDescent="0.25">
      <c r="A12" s="22">
        <v>2</v>
      </c>
      <c r="B12" s="19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5"/>
      <c r="N12" s="83"/>
      <c r="O12" s="53">
        <f t="shared" si="0"/>
        <v>8235.4066320000002</v>
      </c>
      <c r="P12" s="217">
        <v>34.479999999999997</v>
      </c>
      <c r="Q12" s="33">
        <f t="shared" si="1"/>
        <v>9.5777777777777775</v>
      </c>
      <c r="R12" s="51">
        <f t="shared" si="2"/>
        <v>9131.0787569999993</v>
      </c>
      <c r="S12" s="218">
        <v>38.229999999999997</v>
      </c>
      <c r="T12" s="219">
        <f t="shared" si="3"/>
        <v>10.619444444444444</v>
      </c>
      <c r="U12" s="220"/>
      <c r="V12" s="5"/>
      <c r="W12" s="134"/>
      <c r="X12" s="36"/>
      <c r="Y12" s="86"/>
      <c r="Z12" s="3"/>
      <c r="AA12" s="3"/>
      <c r="AB12" s="30"/>
    </row>
    <row r="13" spans="1:28" x14ac:dyDescent="0.25">
      <c r="A13" s="22">
        <v>3</v>
      </c>
      <c r="B13" s="18"/>
      <c r="C13" s="8"/>
      <c r="D13" s="8"/>
      <c r="E13" s="8"/>
      <c r="F13" s="8"/>
      <c r="G13" s="8"/>
      <c r="H13" s="8"/>
      <c r="I13" s="8"/>
      <c r="J13" s="8"/>
      <c r="K13" s="8"/>
      <c r="L13" s="8"/>
      <c r="M13" s="81"/>
      <c r="N13" s="82"/>
      <c r="O13" s="53">
        <f t="shared" si="0"/>
        <v>8235.4066320000002</v>
      </c>
      <c r="P13" s="217">
        <v>34.479999999999997</v>
      </c>
      <c r="Q13" s="33">
        <f t="shared" si="1"/>
        <v>9.5777777777777775</v>
      </c>
      <c r="R13" s="51">
        <f t="shared" si="2"/>
        <v>9131.0787569999993</v>
      </c>
      <c r="S13" s="218">
        <v>38.229999999999997</v>
      </c>
      <c r="T13" s="219">
        <f t="shared" si="3"/>
        <v>10.619444444444444</v>
      </c>
      <c r="U13" s="220"/>
      <c r="V13" s="6"/>
      <c r="W13" s="134"/>
      <c r="X13" s="37"/>
      <c r="Y13" s="87"/>
      <c r="Z13" s="3"/>
      <c r="AA13" s="3"/>
      <c r="AB13" s="30"/>
    </row>
    <row r="14" spans="1:28" x14ac:dyDescent="0.25">
      <c r="A14" s="22">
        <v>4</v>
      </c>
      <c r="B14" s="18"/>
      <c r="C14" s="8"/>
      <c r="D14" s="8"/>
      <c r="E14" s="8"/>
      <c r="F14" s="8"/>
      <c r="G14" s="8"/>
      <c r="H14" s="8"/>
      <c r="I14" s="8"/>
      <c r="J14" s="8"/>
      <c r="K14" s="8"/>
      <c r="L14" s="8"/>
      <c r="M14" s="81"/>
      <c r="N14" s="82"/>
      <c r="O14" s="53">
        <f t="shared" si="0"/>
        <v>8235.4066320000002</v>
      </c>
      <c r="P14" s="217">
        <v>34.479999999999997</v>
      </c>
      <c r="Q14" s="33">
        <f t="shared" si="1"/>
        <v>9.5777777777777775</v>
      </c>
      <c r="R14" s="51">
        <f t="shared" si="2"/>
        <v>9131.0787569999993</v>
      </c>
      <c r="S14" s="218">
        <v>38.229999999999997</v>
      </c>
      <c r="T14" s="219">
        <f t="shared" si="3"/>
        <v>10.619444444444444</v>
      </c>
      <c r="U14" s="220"/>
      <c r="V14" s="6"/>
      <c r="W14" s="134"/>
      <c r="X14" s="38"/>
      <c r="Y14" s="87"/>
      <c r="Z14" s="3"/>
      <c r="AA14" s="3"/>
      <c r="AB14" s="30"/>
    </row>
    <row r="15" spans="1:28" x14ac:dyDescent="0.25">
      <c r="A15" s="24">
        <v>5</v>
      </c>
      <c r="B15" s="119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1"/>
      <c r="N15" s="122"/>
      <c r="O15" s="53">
        <f t="shared" si="0"/>
        <v>8235.4066320000002</v>
      </c>
      <c r="P15" s="217">
        <v>34.479999999999997</v>
      </c>
      <c r="Q15" s="33">
        <f t="shared" si="1"/>
        <v>9.5777777777777775</v>
      </c>
      <c r="R15" s="51">
        <f t="shared" si="2"/>
        <v>9131.0787569999993</v>
      </c>
      <c r="S15" s="218">
        <v>38.229999999999997</v>
      </c>
      <c r="T15" s="219">
        <f t="shared" si="3"/>
        <v>10.619444444444444</v>
      </c>
      <c r="U15" s="220"/>
      <c r="V15" s="123"/>
      <c r="W15" s="134"/>
      <c r="X15" s="39"/>
      <c r="Y15" s="88"/>
      <c r="Z15" s="11"/>
      <c r="AA15" s="11"/>
      <c r="AB15" s="68"/>
    </row>
    <row r="16" spans="1:28" x14ac:dyDescent="0.25">
      <c r="A16" s="22">
        <v>6</v>
      </c>
      <c r="B16" s="18"/>
      <c r="C16" s="8"/>
      <c r="D16" s="8"/>
      <c r="E16" s="8"/>
      <c r="F16" s="8"/>
      <c r="G16" s="8"/>
      <c r="H16" s="8"/>
      <c r="I16" s="8"/>
      <c r="J16" s="8"/>
      <c r="K16" s="8"/>
      <c r="L16" s="8"/>
      <c r="M16" s="81"/>
      <c r="N16" s="82"/>
      <c r="O16" s="213">
        <f t="shared" si="0"/>
        <v>8235.4066320000002</v>
      </c>
      <c r="P16" s="214">
        <v>34.479999999999997</v>
      </c>
      <c r="Q16" s="34">
        <f t="shared" si="1"/>
        <v>9.5777777777777775</v>
      </c>
      <c r="R16" s="215">
        <f t="shared" si="2"/>
        <v>9131.0787569999993</v>
      </c>
      <c r="S16" s="128">
        <v>38.229999999999997</v>
      </c>
      <c r="T16" s="17">
        <f t="shared" si="3"/>
        <v>10.619444444444444</v>
      </c>
      <c r="U16" s="220"/>
      <c r="V16" s="6"/>
      <c r="W16" s="134"/>
      <c r="X16" s="38"/>
      <c r="Y16" s="87"/>
      <c r="Z16" s="3"/>
      <c r="AA16" s="3"/>
      <c r="AB16" s="30"/>
    </row>
    <row r="17" spans="1:28" x14ac:dyDescent="0.25">
      <c r="A17" s="24">
        <v>7</v>
      </c>
      <c r="B17" s="119">
        <v>95.177700000000002</v>
      </c>
      <c r="C17" s="120">
        <v>2.6208</v>
      </c>
      <c r="D17" s="120">
        <v>0.82899999999999996</v>
      </c>
      <c r="E17" s="120">
        <v>0.12989999999999999</v>
      </c>
      <c r="F17" s="120">
        <v>0.1338</v>
      </c>
      <c r="G17" s="120">
        <v>1.6000000000000001E-3</v>
      </c>
      <c r="H17" s="120">
        <v>2.9399999999999999E-2</v>
      </c>
      <c r="I17" s="120">
        <v>2.1899999999999999E-2</v>
      </c>
      <c r="J17" s="120">
        <v>3.3599999999999998E-2</v>
      </c>
      <c r="K17" s="120">
        <v>4.3E-3</v>
      </c>
      <c r="L17" s="120">
        <v>0.74370000000000003</v>
      </c>
      <c r="M17" s="121">
        <v>0.27429999999999999</v>
      </c>
      <c r="N17" s="122">
        <v>0.70709999999999995</v>
      </c>
      <c r="O17" s="53">
        <f t="shared" si="0"/>
        <v>8242.5720089999995</v>
      </c>
      <c r="P17" s="124">
        <v>34.51</v>
      </c>
      <c r="Q17" s="33">
        <f t="shared" si="1"/>
        <v>9.5861111111111104</v>
      </c>
      <c r="R17" s="51">
        <f t="shared" si="2"/>
        <v>9138.2441339999987</v>
      </c>
      <c r="S17" s="124">
        <v>38.26</v>
      </c>
      <c r="T17" s="17">
        <f t="shared" si="3"/>
        <v>10.627777777777776</v>
      </c>
      <c r="U17" s="221">
        <f t="shared" ref="U17:U38" si="4">V17*238.8459</f>
        <v>11925.575787</v>
      </c>
      <c r="V17" s="123">
        <v>49.93</v>
      </c>
      <c r="W17" s="222">
        <f t="shared" ref="W17:W38" si="5">V17/3.6</f>
        <v>13.869444444444444</v>
      </c>
      <c r="X17" s="39"/>
      <c r="Y17" s="88"/>
      <c r="Z17" s="11"/>
      <c r="AA17" s="11"/>
      <c r="AB17" s="68"/>
    </row>
    <row r="18" spans="1:28" x14ac:dyDescent="0.25">
      <c r="A18" s="22">
        <v>8</v>
      </c>
      <c r="B18" s="19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5"/>
      <c r="N18" s="83"/>
      <c r="O18" s="53">
        <f t="shared" si="0"/>
        <v>8242.5720089999995</v>
      </c>
      <c r="P18" s="124">
        <v>34.51</v>
      </c>
      <c r="Q18" s="33">
        <f t="shared" si="1"/>
        <v>9.5861111111111104</v>
      </c>
      <c r="R18" s="51">
        <f t="shared" si="2"/>
        <v>9138.2441339999987</v>
      </c>
      <c r="S18" s="124">
        <v>38.26</v>
      </c>
      <c r="T18" s="17">
        <f t="shared" si="3"/>
        <v>10.627777777777776</v>
      </c>
      <c r="U18" s="220"/>
      <c r="V18" s="5"/>
      <c r="W18" s="134"/>
      <c r="X18" s="38"/>
      <c r="Y18" s="87"/>
      <c r="Z18" s="3"/>
      <c r="AA18" s="3"/>
      <c r="AB18" s="30"/>
    </row>
    <row r="19" spans="1:28" x14ac:dyDescent="0.25">
      <c r="A19" s="22">
        <v>9</v>
      </c>
      <c r="B19" s="19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5"/>
      <c r="N19" s="83"/>
      <c r="O19" s="53">
        <f t="shared" si="0"/>
        <v>8242.5720089999995</v>
      </c>
      <c r="P19" s="124">
        <v>34.51</v>
      </c>
      <c r="Q19" s="33">
        <f t="shared" si="1"/>
        <v>9.5861111111111104</v>
      </c>
      <c r="R19" s="51">
        <f t="shared" si="2"/>
        <v>9138.2441339999987</v>
      </c>
      <c r="S19" s="124">
        <v>38.26</v>
      </c>
      <c r="T19" s="17">
        <f t="shared" si="3"/>
        <v>10.627777777777776</v>
      </c>
      <c r="U19" s="220"/>
      <c r="V19" s="5"/>
      <c r="W19" s="134"/>
      <c r="X19" s="37"/>
      <c r="Y19" s="87"/>
      <c r="Z19" s="7"/>
      <c r="AA19" s="7"/>
      <c r="AB19" s="30"/>
    </row>
    <row r="20" spans="1:28" x14ac:dyDescent="0.25">
      <c r="A20" s="22">
        <v>10</v>
      </c>
      <c r="B20" s="20"/>
      <c r="C20" s="9"/>
      <c r="D20" s="9"/>
      <c r="E20" s="9"/>
      <c r="F20" s="9"/>
      <c r="G20" s="9"/>
      <c r="H20" s="9"/>
      <c r="I20" s="9"/>
      <c r="J20" s="9"/>
      <c r="K20" s="9"/>
      <c r="L20" s="9"/>
      <c r="M20" s="14"/>
      <c r="N20" s="82"/>
      <c r="O20" s="53">
        <f t="shared" si="0"/>
        <v>8242.5720089999995</v>
      </c>
      <c r="P20" s="124">
        <v>34.51</v>
      </c>
      <c r="Q20" s="33">
        <f t="shared" si="1"/>
        <v>9.5861111111111104</v>
      </c>
      <c r="R20" s="51">
        <f t="shared" si="2"/>
        <v>9138.2441339999987</v>
      </c>
      <c r="S20" s="124">
        <v>38.26</v>
      </c>
      <c r="T20" s="17">
        <f t="shared" si="3"/>
        <v>10.627777777777776</v>
      </c>
      <c r="U20" s="220"/>
      <c r="V20" s="6"/>
      <c r="W20" s="134"/>
      <c r="X20" s="38"/>
      <c r="Y20" s="87"/>
      <c r="Z20" s="3"/>
      <c r="AA20" s="3"/>
      <c r="AB20" s="30"/>
    </row>
    <row r="21" spans="1:28" x14ac:dyDescent="0.25">
      <c r="A21" s="22">
        <v>11</v>
      </c>
      <c r="B21" s="20"/>
      <c r="C21" s="9"/>
      <c r="D21" s="9"/>
      <c r="E21" s="9"/>
      <c r="F21" s="9"/>
      <c r="G21" s="9"/>
      <c r="H21" s="9"/>
      <c r="I21" s="9"/>
      <c r="J21" s="9"/>
      <c r="K21" s="9"/>
      <c r="L21" s="9"/>
      <c r="M21" s="14"/>
      <c r="N21" s="82"/>
      <c r="O21" s="53">
        <f t="shared" si="0"/>
        <v>8242.5720089999995</v>
      </c>
      <c r="P21" s="124">
        <v>34.51</v>
      </c>
      <c r="Q21" s="33">
        <f t="shared" si="1"/>
        <v>9.5861111111111104</v>
      </c>
      <c r="R21" s="51">
        <f t="shared" si="2"/>
        <v>9138.2441339999987</v>
      </c>
      <c r="S21" s="124">
        <v>38.26</v>
      </c>
      <c r="T21" s="17">
        <f t="shared" si="3"/>
        <v>10.627777777777776</v>
      </c>
      <c r="U21" s="220"/>
      <c r="V21" s="6"/>
      <c r="W21" s="134"/>
      <c r="X21" s="38"/>
      <c r="Y21" s="87"/>
      <c r="Z21" s="3"/>
      <c r="AA21" s="3"/>
      <c r="AB21" s="30"/>
    </row>
    <row r="22" spans="1:28" x14ac:dyDescent="0.25">
      <c r="A22" s="24">
        <v>12</v>
      </c>
      <c r="B22" s="125"/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7"/>
      <c r="N22" s="122"/>
      <c r="O22" s="53">
        <f t="shared" si="0"/>
        <v>8242.5720089999995</v>
      </c>
      <c r="P22" s="124">
        <v>34.51</v>
      </c>
      <c r="Q22" s="33">
        <f t="shared" si="1"/>
        <v>9.5861111111111104</v>
      </c>
      <c r="R22" s="51">
        <f t="shared" si="2"/>
        <v>9138.2441339999987</v>
      </c>
      <c r="S22" s="124">
        <v>38.26</v>
      </c>
      <c r="T22" s="17">
        <f t="shared" si="3"/>
        <v>10.627777777777776</v>
      </c>
      <c r="U22" s="220"/>
      <c r="V22" s="123"/>
      <c r="W22" s="134"/>
      <c r="X22" s="39"/>
      <c r="Y22" s="88"/>
      <c r="Z22" s="11"/>
      <c r="AA22" s="11"/>
      <c r="AB22" s="68"/>
    </row>
    <row r="23" spans="1:28" x14ac:dyDescent="0.25">
      <c r="A23" s="22">
        <v>13</v>
      </c>
      <c r="B23" s="20"/>
      <c r="C23" s="9"/>
      <c r="D23" s="9"/>
      <c r="E23" s="9"/>
      <c r="F23" s="9"/>
      <c r="G23" s="9"/>
      <c r="H23" s="9"/>
      <c r="I23" s="9"/>
      <c r="J23" s="9"/>
      <c r="K23" s="9"/>
      <c r="L23" s="9"/>
      <c r="M23" s="14"/>
      <c r="N23" s="82"/>
      <c r="O23" s="53">
        <f t="shared" si="0"/>
        <v>8242.5720089999995</v>
      </c>
      <c r="P23" s="124">
        <v>34.51</v>
      </c>
      <c r="Q23" s="33">
        <f t="shared" si="1"/>
        <v>9.5861111111111104</v>
      </c>
      <c r="R23" s="51">
        <f t="shared" si="2"/>
        <v>9138.2441339999987</v>
      </c>
      <c r="S23" s="124">
        <v>38.26</v>
      </c>
      <c r="T23" s="17">
        <f t="shared" si="3"/>
        <v>10.627777777777776</v>
      </c>
      <c r="U23" s="220"/>
      <c r="V23" s="6"/>
      <c r="W23" s="134"/>
      <c r="X23" s="38"/>
      <c r="Y23" s="87"/>
      <c r="Z23" s="3"/>
      <c r="AA23" s="3"/>
      <c r="AB23" s="30"/>
    </row>
    <row r="24" spans="1:28" x14ac:dyDescent="0.25">
      <c r="A24" s="24">
        <v>14</v>
      </c>
      <c r="B24" s="125">
        <v>94.429500000000004</v>
      </c>
      <c r="C24" s="126">
        <v>2.9365999999999999</v>
      </c>
      <c r="D24" s="126">
        <v>0.80500000000000005</v>
      </c>
      <c r="E24" s="126">
        <v>0.1183</v>
      </c>
      <c r="F24" s="126">
        <v>0.1358</v>
      </c>
      <c r="G24" s="126">
        <v>1.6999999999999999E-3</v>
      </c>
      <c r="H24" s="126">
        <v>3.2000000000000001E-2</v>
      </c>
      <c r="I24" s="126">
        <v>2.41E-2</v>
      </c>
      <c r="J24" s="126">
        <v>3.3599999999999998E-2</v>
      </c>
      <c r="K24" s="126">
        <v>4.4000000000000003E-3</v>
      </c>
      <c r="L24" s="126">
        <v>0.89939999999999998</v>
      </c>
      <c r="M24" s="127">
        <v>0.57969999999999999</v>
      </c>
      <c r="N24" s="122">
        <v>0.71299999999999997</v>
      </c>
      <c r="O24" s="53">
        <f t="shared" si="0"/>
        <v>8221.0758779999996</v>
      </c>
      <c r="P24" s="128">
        <v>34.42</v>
      </c>
      <c r="Q24" s="34">
        <f t="shared" si="1"/>
        <v>9.5611111111111118</v>
      </c>
      <c r="R24" s="51">
        <f t="shared" si="2"/>
        <v>9114.359543999999</v>
      </c>
      <c r="S24" s="128">
        <v>38.159999999999997</v>
      </c>
      <c r="T24" s="17">
        <f t="shared" si="3"/>
        <v>10.6</v>
      </c>
      <c r="U24" s="221">
        <f t="shared" si="4"/>
        <v>11844.368181000002</v>
      </c>
      <c r="V24" s="123">
        <v>49.59</v>
      </c>
      <c r="W24" s="222">
        <f t="shared" si="5"/>
        <v>13.775</v>
      </c>
      <c r="X24" s="39"/>
      <c r="Y24" s="88"/>
      <c r="Z24" s="11"/>
      <c r="AA24" s="11"/>
      <c r="AB24" s="68"/>
    </row>
    <row r="25" spans="1:28" x14ac:dyDescent="0.25">
      <c r="A25" s="22">
        <v>15</v>
      </c>
      <c r="B25" s="20"/>
      <c r="C25" s="9"/>
      <c r="D25" s="9"/>
      <c r="E25" s="9"/>
      <c r="F25" s="9"/>
      <c r="G25" s="9"/>
      <c r="H25" s="9"/>
      <c r="I25" s="9"/>
      <c r="J25" s="9"/>
      <c r="K25" s="9"/>
      <c r="L25" s="9"/>
      <c r="M25" s="14"/>
      <c r="N25" s="82"/>
      <c r="O25" s="53">
        <f t="shared" si="0"/>
        <v>8221.0758779999996</v>
      </c>
      <c r="P25" s="128">
        <v>34.42</v>
      </c>
      <c r="Q25" s="34">
        <f t="shared" si="1"/>
        <v>9.5611111111111118</v>
      </c>
      <c r="R25" s="51">
        <f t="shared" si="2"/>
        <v>9114.359543999999</v>
      </c>
      <c r="S25" s="128">
        <v>38.159999999999997</v>
      </c>
      <c r="T25" s="17">
        <f t="shared" si="3"/>
        <v>10.6</v>
      </c>
      <c r="U25" s="220"/>
      <c r="V25" s="6"/>
      <c r="W25" s="134"/>
      <c r="X25" s="38"/>
      <c r="Y25" s="87"/>
      <c r="Z25" s="3"/>
      <c r="AA25" s="3"/>
      <c r="AB25" s="30"/>
    </row>
    <row r="26" spans="1:28" x14ac:dyDescent="0.25">
      <c r="A26" s="22">
        <v>16</v>
      </c>
      <c r="B26" s="20"/>
      <c r="C26" s="9"/>
      <c r="D26" s="9"/>
      <c r="E26" s="9"/>
      <c r="F26" s="9"/>
      <c r="G26" s="9"/>
      <c r="H26" s="9"/>
      <c r="I26" s="9"/>
      <c r="J26" s="9"/>
      <c r="K26" s="9"/>
      <c r="L26" s="9"/>
      <c r="M26" s="14"/>
      <c r="N26" s="82"/>
      <c r="O26" s="53">
        <f t="shared" si="0"/>
        <v>8221.0758779999996</v>
      </c>
      <c r="P26" s="128">
        <v>34.42</v>
      </c>
      <c r="Q26" s="34">
        <f t="shared" si="1"/>
        <v>9.5611111111111118</v>
      </c>
      <c r="R26" s="51">
        <f t="shared" si="2"/>
        <v>9114.359543999999</v>
      </c>
      <c r="S26" s="128">
        <v>38.159999999999997</v>
      </c>
      <c r="T26" s="17">
        <f t="shared" si="3"/>
        <v>10.6</v>
      </c>
      <c r="U26" s="220"/>
      <c r="V26" s="6"/>
      <c r="W26" s="134"/>
      <c r="X26" s="37"/>
      <c r="Y26" s="87"/>
      <c r="Z26" s="3"/>
      <c r="AA26" s="3"/>
      <c r="AB26" s="30"/>
    </row>
    <row r="27" spans="1:28" x14ac:dyDescent="0.25">
      <c r="A27" s="22">
        <v>17</v>
      </c>
      <c r="B27" s="20"/>
      <c r="C27" s="9"/>
      <c r="D27" s="9"/>
      <c r="E27" s="9"/>
      <c r="F27" s="9"/>
      <c r="G27" s="9"/>
      <c r="H27" s="9"/>
      <c r="I27" s="9"/>
      <c r="J27" s="9"/>
      <c r="K27" s="9"/>
      <c r="L27" s="9"/>
      <c r="M27" s="14"/>
      <c r="N27" s="82"/>
      <c r="O27" s="53">
        <f t="shared" si="0"/>
        <v>8221.0758779999996</v>
      </c>
      <c r="P27" s="128">
        <v>34.42</v>
      </c>
      <c r="Q27" s="34">
        <f t="shared" si="1"/>
        <v>9.5611111111111118</v>
      </c>
      <c r="R27" s="51">
        <f t="shared" si="2"/>
        <v>9114.359543999999</v>
      </c>
      <c r="S27" s="128">
        <v>38.159999999999997</v>
      </c>
      <c r="T27" s="17">
        <f t="shared" si="3"/>
        <v>10.6</v>
      </c>
      <c r="U27" s="220"/>
      <c r="V27" s="6"/>
      <c r="W27" s="134"/>
      <c r="X27" s="38"/>
      <c r="Y27" s="87"/>
      <c r="Z27" s="3"/>
      <c r="AA27" s="3"/>
      <c r="AB27" s="30"/>
    </row>
    <row r="28" spans="1:28" x14ac:dyDescent="0.25">
      <c r="A28" s="22">
        <v>18</v>
      </c>
      <c r="B28" s="20"/>
      <c r="C28" s="9"/>
      <c r="D28" s="9"/>
      <c r="E28" s="9"/>
      <c r="F28" s="9"/>
      <c r="G28" s="9"/>
      <c r="H28" s="9"/>
      <c r="I28" s="9"/>
      <c r="J28" s="9"/>
      <c r="K28" s="9"/>
      <c r="L28" s="9"/>
      <c r="M28" s="14"/>
      <c r="N28" s="82"/>
      <c r="O28" s="53">
        <f t="shared" si="0"/>
        <v>8221.0758779999996</v>
      </c>
      <c r="P28" s="128">
        <v>34.42</v>
      </c>
      <c r="Q28" s="34">
        <f t="shared" si="1"/>
        <v>9.5611111111111118</v>
      </c>
      <c r="R28" s="51">
        <f t="shared" si="2"/>
        <v>9114.359543999999</v>
      </c>
      <c r="S28" s="128">
        <v>38.159999999999997</v>
      </c>
      <c r="T28" s="17">
        <f t="shared" si="3"/>
        <v>10.6</v>
      </c>
      <c r="U28" s="220"/>
      <c r="V28" s="6"/>
      <c r="W28" s="134"/>
      <c r="X28" s="38"/>
      <c r="Y28" s="87"/>
      <c r="Z28" s="3"/>
      <c r="AA28" s="3"/>
      <c r="AB28" s="30"/>
    </row>
    <row r="29" spans="1:28" x14ac:dyDescent="0.25">
      <c r="A29" s="24">
        <v>19</v>
      </c>
      <c r="B29" s="125"/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7"/>
      <c r="N29" s="122"/>
      <c r="O29" s="53">
        <f t="shared" si="0"/>
        <v>8221.0758779999996</v>
      </c>
      <c r="P29" s="128">
        <v>34.42</v>
      </c>
      <c r="Q29" s="34">
        <f t="shared" si="1"/>
        <v>9.5611111111111118</v>
      </c>
      <c r="R29" s="51">
        <f t="shared" si="2"/>
        <v>9114.359543999999</v>
      </c>
      <c r="S29" s="128">
        <v>38.159999999999997</v>
      </c>
      <c r="T29" s="17">
        <f t="shared" si="3"/>
        <v>10.6</v>
      </c>
      <c r="U29" s="220"/>
      <c r="V29" s="123"/>
      <c r="W29" s="134"/>
      <c r="X29" s="39"/>
      <c r="Y29" s="88"/>
      <c r="Z29" s="11"/>
      <c r="AA29" s="11"/>
      <c r="AB29" s="68"/>
    </row>
    <row r="30" spans="1:28" x14ac:dyDescent="0.25">
      <c r="A30" s="22">
        <v>20</v>
      </c>
      <c r="B30" s="20"/>
      <c r="C30" s="9"/>
      <c r="D30" s="9"/>
      <c r="E30" s="9"/>
      <c r="F30" s="9"/>
      <c r="G30" s="9"/>
      <c r="H30" s="9"/>
      <c r="I30" s="9"/>
      <c r="J30" s="9"/>
      <c r="K30" s="9"/>
      <c r="L30" s="9"/>
      <c r="M30" s="14"/>
      <c r="N30" s="82"/>
      <c r="O30" s="53">
        <f t="shared" si="0"/>
        <v>8221.0758779999996</v>
      </c>
      <c r="P30" s="128">
        <v>34.42</v>
      </c>
      <c r="Q30" s="34">
        <f t="shared" si="1"/>
        <v>9.5611111111111118</v>
      </c>
      <c r="R30" s="51">
        <f t="shared" si="2"/>
        <v>9114.359543999999</v>
      </c>
      <c r="S30" s="128">
        <v>38.159999999999997</v>
      </c>
      <c r="T30" s="17">
        <f t="shared" si="3"/>
        <v>10.6</v>
      </c>
      <c r="U30" s="220"/>
      <c r="V30" s="6"/>
      <c r="W30" s="134"/>
      <c r="X30" s="38"/>
      <c r="Y30" s="87"/>
      <c r="Z30" s="3"/>
      <c r="AA30" s="3"/>
      <c r="AB30" s="30"/>
    </row>
    <row r="31" spans="1:28" x14ac:dyDescent="0.25">
      <c r="A31" s="24">
        <v>21</v>
      </c>
      <c r="B31" s="125">
        <v>93.135199999999998</v>
      </c>
      <c r="C31" s="126">
        <v>3.4502000000000002</v>
      </c>
      <c r="D31" s="126">
        <v>0.9042</v>
      </c>
      <c r="E31" s="126">
        <v>0.1157</v>
      </c>
      <c r="F31" s="126">
        <v>0.15190000000000001</v>
      </c>
      <c r="G31" s="126">
        <v>2.3999999999999998E-3</v>
      </c>
      <c r="H31" s="126">
        <v>3.7100000000000001E-2</v>
      </c>
      <c r="I31" s="126">
        <v>2.8400000000000002E-2</v>
      </c>
      <c r="J31" s="126">
        <v>3.6600000000000001E-2</v>
      </c>
      <c r="K31" s="126">
        <v>4.3E-3</v>
      </c>
      <c r="L31" s="126">
        <v>1.1603000000000001</v>
      </c>
      <c r="M31" s="127">
        <v>0.97360000000000002</v>
      </c>
      <c r="N31" s="122">
        <v>0.72360000000000002</v>
      </c>
      <c r="O31" s="53">
        <f t="shared" si="0"/>
        <v>8218.6874189999999</v>
      </c>
      <c r="P31" s="124">
        <v>34.409999999999997</v>
      </c>
      <c r="Q31" s="34">
        <f t="shared" si="1"/>
        <v>9.5583333333333318</v>
      </c>
      <c r="R31" s="51">
        <f t="shared" si="2"/>
        <v>9109.5826259999994</v>
      </c>
      <c r="S31" s="124">
        <v>38.14</v>
      </c>
      <c r="T31" s="17">
        <f t="shared" si="3"/>
        <v>10.594444444444445</v>
      </c>
      <c r="U31" s="221">
        <f t="shared" si="4"/>
        <v>11753.606739000001</v>
      </c>
      <c r="V31" s="123">
        <v>49.21</v>
      </c>
      <c r="W31" s="222">
        <f t="shared" si="5"/>
        <v>13.669444444444444</v>
      </c>
      <c r="X31" s="39"/>
      <c r="Y31" s="88"/>
      <c r="Z31" s="10">
        <v>0</v>
      </c>
      <c r="AA31" s="10">
        <v>0</v>
      </c>
      <c r="AB31" s="69">
        <v>0</v>
      </c>
    </row>
    <row r="32" spans="1:28" x14ac:dyDescent="0.25">
      <c r="A32" s="22">
        <v>22</v>
      </c>
      <c r="B32" s="20"/>
      <c r="C32" s="9"/>
      <c r="D32" s="9"/>
      <c r="E32" s="9"/>
      <c r="F32" s="9"/>
      <c r="G32" s="9"/>
      <c r="H32" s="9"/>
      <c r="I32" s="9"/>
      <c r="J32" s="9"/>
      <c r="K32" s="9"/>
      <c r="L32" s="9"/>
      <c r="M32" s="14"/>
      <c r="N32" s="82"/>
      <c r="O32" s="53">
        <f t="shared" si="0"/>
        <v>8218.6874189999999</v>
      </c>
      <c r="P32" s="124">
        <v>34.409999999999997</v>
      </c>
      <c r="Q32" s="34">
        <f t="shared" si="1"/>
        <v>9.5583333333333318</v>
      </c>
      <c r="R32" s="51">
        <f t="shared" si="2"/>
        <v>9109.5826259999994</v>
      </c>
      <c r="S32" s="124">
        <v>38.14</v>
      </c>
      <c r="T32" s="17">
        <f t="shared" si="3"/>
        <v>10.594444444444445</v>
      </c>
      <c r="U32" s="220"/>
      <c r="V32" s="6"/>
      <c r="W32" s="134"/>
      <c r="X32" s="37"/>
      <c r="Y32" s="87"/>
      <c r="Z32" s="10"/>
      <c r="AA32" s="10"/>
      <c r="AB32" s="69"/>
    </row>
    <row r="33" spans="1:28" x14ac:dyDescent="0.25">
      <c r="A33" s="22">
        <v>23</v>
      </c>
      <c r="B33" s="20"/>
      <c r="C33" s="9"/>
      <c r="D33" s="9"/>
      <c r="E33" s="9"/>
      <c r="F33" s="9"/>
      <c r="G33" s="9"/>
      <c r="H33" s="9"/>
      <c r="I33" s="9"/>
      <c r="J33" s="9"/>
      <c r="K33" s="9"/>
      <c r="L33" s="9"/>
      <c r="M33" s="14"/>
      <c r="N33" s="82"/>
      <c r="O33" s="53">
        <f t="shared" si="0"/>
        <v>8218.6874189999999</v>
      </c>
      <c r="P33" s="124">
        <v>34.409999999999997</v>
      </c>
      <c r="Q33" s="34">
        <f t="shared" si="1"/>
        <v>9.5583333333333318</v>
      </c>
      <c r="R33" s="51">
        <f t="shared" si="2"/>
        <v>9109.5826259999994</v>
      </c>
      <c r="S33" s="124">
        <v>38.14</v>
      </c>
      <c r="T33" s="17">
        <f t="shared" si="3"/>
        <v>10.594444444444445</v>
      </c>
      <c r="U33" s="220"/>
      <c r="V33" s="6"/>
      <c r="W33" s="134"/>
      <c r="X33" s="38"/>
      <c r="Y33" s="87"/>
      <c r="Z33" s="3"/>
      <c r="AA33" s="3"/>
      <c r="AB33" s="30"/>
    </row>
    <row r="34" spans="1:28" x14ac:dyDescent="0.25">
      <c r="A34" s="22">
        <v>24</v>
      </c>
      <c r="B34" s="20"/>
      <c r="C34" s="9"/>
      <c r="D34" s="9"/>
      <c r="E34" s="9"/>
      <c r="F34" s="9"/>
      <c r="G34" s="9"/>
      <c r="H34" s="9"/>
      <c r="I34" s="9"/>
      <c r="J34" s="9"/>
      <c r="K34" s="9"/>
      <c r="L34" s="9"/>
      <c r="M34" s="14"/>
      <c r="N34" s="82"/>
      <c r="O34" s="53">
        <f t="shared" si="0"/>
        <v>8218.6874189999999</v>
      </c>
      <c r="P34" s="124">
        <v>34.409999999999997</v>
      </c>
      <c r="Q34" s="34">
        <f t="shared" si="1"/>
        <v>9.5583333333333318</v>
      </c>
      <c r="R34" s="51">
        <f t="shared" si="2"/>
        <v>9109.5826259999994</v>
      </c>
      <c r="S34" s="124">
        <v>38.14</v>
      </c>
      <c r="T34" s="17">
        <f t="shared" si="3"/>
        <v>10.594444444444445</v>
      </c>
      <c r="U34" s="220"/>
      <c r="V34" s="6"/>
      <c r="W34" s="134"/>
      <c r="X34" s="38"/>
      <c r="Y34" s="87"/>
      <c r="Z34" s="3"/>
      <c r="AA34" s="3"/>
      <c r="AB34" s="30"/>
    </row>
    <row r="35" spans="1:28" x14ac:dyDescent="0.25">
      <c r="A35" s="22">
        <v>25</v>
      </c>
      <c r="B35" s="20"/>
      <c r="C35" s="9"/>
      <c r="D35" s="9"/>
      <c r="E35" s="9"/>
      <c r="F35" s="9"/>
      <c r="G35" s="9"/>
      <c r="H35" s="9"/>
      <c r="I35" s="9"/>
      <c r="J35" s="9"/>
      <c r="K35" s="9"/>
      <c r="L35" s="9"/>
      <c r="M35" s="14"/>
      <c r="N35" s="82"/>
      <c r="O35" s="53">
        <f t="shared" si="0"/>
        <v>8218.6874189999999</v>
      </c>
      <c r="P35" s="124">
        <v>34.409999999999997</v>
      </c>
      <c r="Q35" s="34">
        <f t="shared" si="1"/>
        <v>9.5583333333333318</v>
      </c>
      <c r="R35" s="51">
        <f t="shared" si="2"/>
        <v>9109.5826259999994</v>
      </c>
      <c r="S35" s="124">
        <v>38.14</v>
      </c>
      <c r="T35" s="17">
        <f t="shared" si="3"/>
        <v>10.594444444444445</v>
      </c>
      <c r="U35" s="220"/>
      <c r="V35" s="6"/>
      <c r="W35" s="134"/>
      <c r="X35" s="38"/>
      <c r="Y35" s="87"/>
      <c r="Z35" s="4"/>
      <c r="AA35" s="4"/>
      <c r="AB35" s="31"/>
    </row>
    <row r="36" spans="1:28" x14ac:dyDescent="0.25">
      <c r="A36" s="24">
        <v>26</v>
      </c>
      <c r="B36" s="125"/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7"/>
      <c r="N36" s="122"/>
      <c r="O36" s="53">
        <f t="shared" si="0"/>
        <v>8218.6874189999999</v>
      </c>
      <c r="P36" s="124">
        <v>34.409999999999997</v>
      </c>
      <c r="Q36" s="34">
        <f t="shared" si="1"/>
        <v>9.5583333333333318</v>
      </c>
      <c r="R36" s="51">
        <f t="shared" si="2"/>
        <v>9109.5826259999994</v>
      </c>
      <c r="S36" s="124">
        <v>38.14</v>
      </c>
      <c r="T36" s="17">
        <f t="shared" si="3"/>
        <v>10.594444444444445</v>
      </c>
      <c r="U36" s="220"/>
      <c r="V36" s="123"/>
      <c r="W36" s="134"/>
      <c r="X36" s="39"/>
      <c r="Y36" s="88"/>
      <c r="Z36" s="11"/>
      <c r="AA36" s="11"/>
      <c r="AB36" s="68"/>
    </row>
    <row r="37" spans="1:28" x14ac:dyDescent="0.25">
      <c r="A37" s="22">
        <v>27</v>
      </c>
      <c r="B37" s="20"/>
      <c r="C37" s="9"/>
      <c r="D37" s="9"/>
      <c r="E37" s="9"/>
      <c r="F37" s="9"/>
      <c r="G37" s="9"/>
      <c r="H37" s="9"/>
      <c r="I37" s="9"/>
      <c r="J37" s="9"/>
      <c r="K37" s="9"/>
      <c r="L37" s="9"/>
      <c r="M37" s="14"/>
      <c r="N37" s="82"/>
      <c r="O37" s="53">
        <f t="shared" si="0"/>
        <v>8218.6874189999999</v>
      </c>
      <c r="P37" s="124">
        <v>34.409999999999997</v>
      </c>
      <c r="Q37" s="34">
        <f t="shared" si="1"/>
        <v>9.5583333333333318</v>
      </c>
      <c r="R37" s="51">
        <f t="shared" si="2"/>
        <v>9109.5826259999994</v>
      </c>
      <c r="S37" s="124">
        <v>38.14</v>
      </c>
      <c r="T37" s="17">
        <f t="shared" si="3"/>
        <v>10.594444444444445</v>
      </c>
      <c r="U37" s="220"/>
      <c r="V37" s="6"/>
      <c r="W37" s="134"/>
      <c r="X37" s="38"/>
      <c r="Y37" s="87"/>
      <c r="Z37" s="3"/>
      <c r="AA37" s="3"/>
      <c r="AB37" s="30"/>
    </row>
    <row r="38" spans="1:28" x14ac:dyDescent="0.25">
      <c r="A38" s="24">
        <v>28</v>
      </c>
      <c r="B38" s="125">
        <v>94.275499999999994</v>
      </c>
      <c r="C38" s="126">
        <v>2.9422999999999999</v>
      </c>
      <c r="D38" s="126">
        <v>0.82630000000000003</v>
      </c>
      <c r="E38" s="126">
        <v>0.1152</v>
      </c>
      <c r="F38" s="126">
        <v>0.13750000000000001</v>
      </c>
      <c r="G38" s="126">
        <v>2E-3</v>
      </c>
      <c r="H38" s="126">
        <v>3.4000000000000002E-2</v>
      </c>
      <c r="I38" s="126">
        <v>2.63E-2</v>
      </c>
      <c r="J38" s="126">
        <v>3.6400000000000002E-2</v>
      </c>
      <c r="K38" s="126">
        <v>5.7000000000000002E-3</v>
      </c>
      <c r="L38" s="126">
        <v>0.96209999999999996</v>
      </c>
      <c r="M38" s="127">
        <v>0.63670000000000004</v>
      </c>
      <c r="N38" s="122">
        <v>0.71440000000000003</v>
      </c>
      <c r="O38" s="53">
        <f t="shared" si="0"/>
        <v>8216.2989600000001</v>
      </c>
      <c r="P38" s="124">
        <v>34.4</v>
      </c>
      <c r="Q38" s="34">
        <f t="shared" si="1"/>
        <v>9.5555555555555554</v>
      </c>
      <c r="R38" s="51">
        <f t="shared" si="2"/>
        <v>9107.1941670000015</v>
      </c>
      <c r="S38" s="124">
        <v>38.130000000000003</v>
      </c>
      <c r="T38" s="17">
        <f t="shared" si="3"/>
        <v>10.591666666666667</v>
      </c>
      <c r="U38" s="223">
        <f t="shared" si="4"/>
        <v>11825.260509</v>
      </c>
      <c r="V38" s="123">
        <v>49.51</v>
      </c>
      <c r="W38" s="222">
        <f t="shared" si="5"/>
        <v>13.752777777777776</v>
      </c>
      <c r="X38" s="39"/>
      <c r="Y38" s="88"/>
      <c r="Z38" s="11"/>
      <c r="AA38" s="11"/>
      <c r="AB38" s="68"/>
    </row>
    <row r="39" spans="1:28" x14ac:dyDescent="0.25">
      <c r="A39" s="22">
        <v>29</v>
      </c>
      <c r="B39" s="20"/>
      <c r="C39" s="9"/>
      <c r="D39" s="9"/>
      <c r="E39" s="9"/>
      <c r="F39" s="9"/>
      <c r="G39" s="9"/>
      <c r="H39" s="9"/>
      <c r="I39" s="9"/>
      <c r="J39" s="9"/>
      <c r="K39" s="9"/>
      <c r="L39" s="9"/>
      <c r="M39" s="14"/>
      <c r="N39" s="82"/>
      <c r="O39" s="53"/>
      <c r="P39" s="124"/>
      <c r="Q39" s="34"/>
      <c r="R39" s="51"/>
      <c r="S39" s="124"/>
      <c r="T39" s="17"/>
      <c r="U39" s="220"/>
      <c r="V39" s="6"/>
      <c r="W39" s="134"/>
      <c r="X39" s="37"/>
      <c r="Y39" s="87"/>
      <c r="Z39" s="3"/>
      <c r="AA39" s="3"/>
      <c r="AB39" s="30"/>
    </row>
    <row r="40" spans="1:28" x14ac:dyDescent="0.25">
      <c r="A40" s="25">
        <v>30</v>
      </c>
      <c r="B40" s="26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8"/>
      <c r="N40" s="84"/>
      <c r="O40" s="53"/>
      <c r="P40" s="124"/>
      <c r="Q40" s="34"/>
      <c r="R40" s="51"/>
      <c r="S40" s="124"/>
      <c r="T40" s="17"/>
      <c r="U40" s="220"/>
      <c r="V40" s="29"/>
      <c r="W40" s="134"/>
      <c r="X40" s="40"/>
      <c r="Y40" s="89"/>
      <c r="Z40" s="13"/>
      <c r="AA40" s="13"/>
      <c r="AB40" s="70"/>
    </row>
    <row r="41" spans="1:28" ht="15.75" thickBot="1" x14ac:dyDescent="0.3">
      <c r="A41" s="23">
        <v>31</v>
      </c>
      <c r="B41" s="129"/>
      <c r="C41" s="130"/>
      <c r="D41" s="130"/>
      <c r="E41" s="130"/>
      <c r="F41" s="130"/>
      <c r="G41" s="130"/>
      <c r="H41" s="130"/>
      <c r="I41" s="130"/>
      <c r="J41" s="130"/>
      <c r="K41" s="130"/>
      <c r="L41" s="130"/>
      <c r="M41" s="131"/>
      <c r="N41" s="132"/>
      <c r="O41" s="53"/>
      <c r="P41" s="124"/>
      <c r="Q41" s="34"/>
      <c r="R41" s="51"/>
      <c r="S41" s="124"/>
      <c r="T41" s="17"/>
      <c r="U41" s="216"/>
      <c r="V41" s="133"/>
      <c r="W41" s="134"/>
      <c r="X41" s="41"/>
      <c r="Y41" s="90"/>
      <c r="Z41" s="12"/>
      <c r="AA41" s="12"/>
      <c r="AB41" s="71"/>
    </row>
    <row r="42" spans="1:28" ht="15.75" thickBot="1" x14ac:dyDescent="0.3">
      <c r="A42" s="155" t="s">
        <v>65</v>
      </c>
      <c r="B42" s="156"/>
      <c r="C42" s="156"/>
      <c r="D42" s="156"/>
      <c r="E42" s="156"/>
      <c r="F42" s="156"/>
      <c r="G42" s="156"/>
      <c r="H42" s="156"/>
      <c r="I42" s="156"/>
      <c r="J42" s="156"/>
      <c r="K42" s="156"/>
      <c r="L42" s="156"/>
      <c r="M42" s="156"/>
      <c r="N42" s="157"/>
      <c r="O42" s="147">
        <v>8230.3121599005372</v>
      </c>
      <c r="P42" s="143">
        <v>34.458670464515137</v>
      </c>
      <c r="Q42" s="145">
        <v>9.5718529068097631</v>
      </c>
      <c r="R42" s="147">
        <v>9124.3082296022985</v>
      </c>
      <c r="S42" s="143">
        <v>38.201653156291563</v>
      </c>
      <c r="T42" s="145">
        <v>10.611570321192097</v>
      </c>
      <c r="U42" s="165"/>
      <c r="V42" s="166"/>
      <c r="W42" s="166"/>
      <c r="X42" s="166"/>
      <c r="Y42" s="166"/>
      <c r="Z42" s="166"/>
      <c r="AA42" s="166"/>
      <c r="AB42" s="167"/>
    </row>
    <row r="43" spans="1:28" ht="15.75" thickBot="1" x14ac:dyDescent="0.3">
      <c r="A43" s="72"/>
      <c r="B43" s="1"/>
      <c r="C43" s="1"/>
      <c r="D43" s="1"/>
      <c r="E43" s="1"/>
      <c r="F43" s="1"/>
      <c r="G43" s="1"/>
      <c r="H43" s="149" t="s">
        <v>36</v>
      </c>
      <c r="I43" s="150"/>
      <c r="J43" s="150"/>
      <c r="K43" s="150"/>
      <c r="L43" s="150"/>
      <c r="M43" s="150"/>
      <c r="N43" s="151"/>
      <c r="O43" s="148"/>
      <c r="P43" s="144"/>
      <c r="Q43" s="146"/>
      <c r="R43" s="148"/>
      <c r="S43" s="144"/>
      <c r="T43" s="146"/>
      <c r="U43" s="162"/>
      <c r="V43" s="163"/>
      <c r="W43" s="163"/>
      <c r="X43" s="163"/>
      <c r="Y43" s="163"/>
      <c r="Z43" s="163"/>
      <c r="AA43" s="163"/>
      <c r="AB43" s="164"/>
    </row>
    <row r="44" spans="1:28" x14ac:dyDescent="0.25">
      <c r="A44" s="66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160"/>
      <c r="V44" s="160"/>
      <c r="W44" s="160"/>
      <c r="X44" s="160"/>
      <c r="Y44" s="160"/>
      <c r="Z44" s="160"/>
      <c r="AA44" s="160"/>
      <c r="AB44" s="161"/>
    </row>
    <row r="45" spans="1:28" x14ac:dyDescent="0.25">
      <c r="A45" s="66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77"/>
      <c r="V45" s="77"/>
      <c r="W45" s="77"/>
      <c r="X45" s="77"/>
      <c r="Y45" s="77"/>
      <c r="Z45" s="77"/>
      <c r="AA45" s="77"/>
      <c r="AB45" s="78"/>
    </row>
    <row r="46" spans="1:28" x14ac:dyDescent="0.25">
      <c r="A46" s="66"/>
      <c r="B46" s="152" t="s">
        <v>62</v>
      </c>
      <c r="C46" s="152"/>
      <c r="D46" s="152"/>
      <c r="E46" s="152"/>
      <c r="F46" s="152"/>
      <c r="G46" s="152"/>
      <c r="H46" s="152"/>
      <c r="I46" s="152"/>
      <c r="J46" s="152"/>
      <c r="K46" s="152"/>
      <c r="L46" s="152"/>
      <c r="M46" s="152"/>
      <c r="N46" s="152"/>
      <c r="O46" s="152"/>
      <c r="P46" s="152"/>
      <c r="Q46" s="152"/>
      <c r="R46" s="152"/>
      <c r="S46" s="152"/>
      <c r="T46" s="152"/>
      <c r="U46" s="152"/>
      <c r="V46" s="152"/>
      <c r="W46" s="152"/>
      <c r="X46" s="152"/>
      <c r="Y46" s="152"/>
      <c r="Z46" s="152"/>
      <c r="AA46" s="152"/>
      <c r="AB46" s="67"/>
    </row>
    <row r="47" spans="1:28" x14ac:dyDescent="0.25">
      <c r="A47" s="66"/>
      <c r="B47" s="135" t="s">
        <v>37</v>
      </c>
      <c r="C47" s="136"/>
      <c r="D47" s="136"/>
      <c r="E47" s="136"/>
      <c r="F47" s="136"/>
      <c r="G47" s="136"/>
      <c r="H47" s="136"/>
      <c r="I47" s="60"/>
      <c r="J47" s="60"/>
      <c r="K47" s="60"/>
      <c r="L47" s="60"/>
      <c r="M47" s="60"/>
      <c r="N47" s="60"/>
      <c r="O47" s="73" t="s">
        <v>38</v>
      </c>
      <c r="P47" s="60"/>
      <c r="Q47" s="60"/>
      <c r="R47" s="73" t="s">
        <v>39</v>
      </c>
      <c r="S47" s="60"/>
      <c r="T47" s="60"/>
      <c r="U47" s="60"/>
      <c r="V47" s="73" t="s">
        <v>40</v>
      </c>
      <c r="W47" s="60"/>
      <c r="X47" s="60"/>
      <c r="Y47" s="60"/>
      <c r="Z47" s="60"/>
      <c r="AA47" s="60"/>
      <c r="AB47" s="67"/>
    </row>
    <row r="48" spans="1:28" x14ac:dyDescent="0.25">
      <c r="A48" s="66"/>
      <c r="B48" s="152" t="s">
        <v>63</v>
      </c>
      <c r="C48" s="152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2"/>
      <c r="O48" s="152"/>
      <c r="P48" s="152"/>
      <c r="Q48" s="152"/>
      <c r="R48" s="152"/>
      <c r="S48" s="152"/>
      <c r="T48" s="152"/>
      <c r="U48" s="152"/>
      <c r="V48" s="152"/>
      <c r="W48" s="152"/>
      <c r="X48" s="152"/>
      <c r="Y48" s="152"/>
      <c r="Z48" s="152"/>
      <c r="AA48" s="152"/>
      <c r="AB48" s="67"/>
    </row>
    <row r="49" spans="1:28" x14ac:dyDescent="0.25">
      <c r="A49" s="66"/>
      <c r="B49" s="135" t="s">
        <v>41</v>
      </c>
      <c r="C49" s="136"/>
      <c r="D49" s="136"/>
      <c r="E49" s="136"/>
      <c r="F49" s="136"/>
      <c r="G49" s="136"/>
      <c r="H49" s="60"/>
      <c r="I49" s="60"/>
      <c r="J49" s="60"/>
      <c r="K49" s="60"/>
      <c r="L49" s="60"/>
      <c r="M49" s="60"/>
      <c r="N49" s="60"/>
      <c r="O49" s="73" t="s">
        <v>38</v>
      </c>
      <c r="P49" s="60"/>
      <c r="Q49" s="60"/>
      <c r="R49" s="73" t="s">
        <v>39</v>
      </c>
      <c r="S49" s="60"/>
      <c r="T49" s="60"/>
      <c r="U49" s="60"/>
      <c r="V49" s="73" t="s">
        <v>40</v>
      </c>
      <c r="W49" s="60"/>
      <c r="X49" s="60"/>
      <c r="Y49" s="60"/>
      <c r="Z49" s="60"/>
      <c r="AA49" s="60"/>
      <c r="AB49" s="67"/>
    </row>
    <row r="50" spans="1:28" x14ac:dyDescent="0.25">
      <c r="A50" s="66"/>
      <c r="B50" s="140" t="s">
        <v>64</v>
      </c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0"/>
      <c r="AB50" s="67"/>
    </row>
    <row r="51" spans="1:28" x14ac:dyDescent="0.25">
      <c r="A51" s="66"/>
      <c r="B51" s="135" t="s">
        <v>42</v>
      </c>
      <c r="C51" s="136"/>
      <c r="D51" s="136"/>
      <c r="E51" s="136"/>
      <c r="F51" s="136"/>
      <c r="G51" s="136"/>
      <c r="H51" s="60"/>
      <c r="I51" s="60"/>
      <c r="J51" s="60"/>
      <c r="K51" s="60"/>
      <c r="L51" s="60"/>
      <c r="M51" s="60"/>
      <c r="N51" s="60"/>
      <c r="O51" s="73" t="s">
        <v>38</v>
      </c>
      <c r="P51" s="60"/>
      <c r="Q51" s="60"/>
      <c r="R51" s="73" t="s">
        <v>39</v>
      </c>
      <c r="S51" s="60"/>
      <c r="T51" s="60"/>
      <c r="U51" s="60"/>
      <c r="V51" s="73" t="s">
        <v>40</v>
      </c>
      <c r="W51" s="60"/>
      <c r="X51" s="60"/>
      <c r="Y51" s="60"/>
      <c r="Z51" s="60"/>
      <c r="AA51" s="60"/>
      <c r="AB51" s="67"/>
    </row>
    <row r="52" spans="1:28" ht="15.75" thickBot="1" x14ac:dyDescent="0.3">
      <c r="A52" s="74"/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6"/>
    </row>
  </sheetData>
  <mergeCells count="49">
    <mergeCell ref="O8:W8"/>
    <mergeCell ref="X7:X10"/>
    <mergeCell ref="Z1:AB1"/>
    <mergeCell ref="G3:Y3"/>
    <mergeCell ref="AA5:AB5"/>
    <mergeCell ref="H9:H10"/>
    <mergeCell ref="B7:M8"/>
    <mergeCell ref="E9:E10"/>
    <mergeCell ref="B9:B10"/>
    <mergeCell ref="C9:C10"/>
    <mergeCell ref="F9:F10"/>
    <mergeCell ref="X5:Y5"/>
    <mergeCell ref="M9:M10"/>
    <mergeCell ref="V5:W5"/>
    <mergeCell ref="O9:Q9"/>
    <mergeCell ref="R9:T9"/>
    <mergeCell ref="U9:W9"/>
    <mergeCell ref="G9:G10"/>
    <mergeCell ref="D9:D10"/>
    <mergeCell ref="B51:G51"/>
    <mergeCell ref="G1:Y1"/>
    <mergeCell ref="G2:Y2"/>
    <mergeCell ref="A42:N42"/>
    <mergeCell ref="N8:N10"/>
    <mergeCell ref="N7:W7"/>
    <mergeCell ref="B48:AA48"/>
    <mergeCell ref="U44:AB44"/>
    <mergeCell ref="U43:AB43"/>
    <mergeCell ref="U42:AB42"/>
    <mergeCell ref="AB7:AB10"/>
    <mergeCell ref="I9:I10"/>
    <mergeCell ref="AA7:AA10"/>
    <mergeCell ref="Y7:Y10"/>
    <mergeCell ref="B47:H47"/>
    <mergeCell ref="A7:A10"/>
    <mergeCell ref="B50:AA50"/>
    <mergeCell ref="L9:L10"/>
    <mergeCell ref="S42:S43"/>
    <mergeCell ref="T42:T43"/>
    <mergeCell ref="O42:O43"/>
    <mergeCell ref="H43:N43"/>
    <mergeCell ref="P42:P43"/>
    <mergeCell ref="Q42:Q43"/>
    <mergeCell ref="R42:R43"/>
    <mergeCell ref="J9:J10"/>
    <mergeCell ref="K9:K10"/>
    <mergeCell ref="Z7:Z10"/>
    <mergeCell ref="B49:G49"/>
    <mergeCell ref="B46:AA46"/>
  </mergeCells>
  <pageMargins left="1.1023622047244095" right="0.70866141732283472" top="0.74803149606299213" bottom="0.74803149606299213" header="0.31496062992125984" footer="0.31496062992125984"/>
  <pageSetup paperSize="9" scale="49" orientation="landscape" r:id="rId1"/>
  <ignoredErrors>
    <ignoredError sqref="O11:T41 U17:W17 U24:W24 U31:W31 U38:W38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2"/>
  <sheetViews>
    <sheetView workbookViewId="0">
      <selection activeCell="I9" sqref="I9"/>
    </sheetView>
  </sheetViews>
  <sheetFormatPr defaultRowHeight="15" x14ac:dyDescent="0.25"/>
  <cols>
    <col min="1" max="1" width="27.140625" customWidth="1"/>
    <col min="2" max="2" width="25.7109375" bestFit="1" customWidth="1"/>
    <col min="3" max="3" width="17.28515625" customWidth="1"/>
    <col min="4" max="4" width="17.85546875" customWidth="1"/>
    <col min="5" max="5" width="18.5703125" customWidth="1"/>
  </cols>
  <sheetData>
    <row r="1" spans="1:6" x14ac:dyDescent="0.25">
      <c r="A1" s="197"/>
      <c r="B1" s="197"/>
      <c r="C1" s="91"/>
      <c r="D1" s="91"/>
      <c r="E1" s="91"/>
      <c r="F1" s="91"/>
    </row>
    <row r="2" spans="1:6" x14ac:dyDescent="0.25">
      <c r="A2" s="224" t="s">
        <v>70</v>
      </c>
      <c r="B2" s="224"/>
      <c r="C2" s="224"/>
      <c r="D2" s="224"/>
      <c r="E2" s="106"/>
      <c r="F2" s="106"/>
    </row>
    <row r="3" spans="1:6" ht="15.75" thickBot="1" x14ac:dyDescent="0.3">
      <c r="A3" s="91"/>
      <c r="B3" s="91"/>
      <c r="C3" s="91"/>
      <c r="D3" s="91"/>
      <c r="E3" s="91"/>
      <c r="F3" s="91"/>
    </row>
    <row r="4" spans="1:6" ht="15.75" thickBot="1" x14ac:dyDescent="0.3">
      <c r="A4" s="203" t="s">
        <v>43</v>
      </c>
      <c r="B4" s="203" t="s">
        <v>44</v>
      </c>
      <c r="C4" s="200" t="s">
        <v>45</v>
      </c>
      <c r="D4" s="201"/>
      <c r="E4" s="202"/>
      <c r="F4" s="91"/>
    </row>
    <row r="5" spans="1:6" ht="15.75" thickBot="1" x14ac:dyDescent="0.3">
      <c r="A5" s="204"/>
      <c r="B5" s="204"/>
      <c r="C5" s="102" t="s">
        <v>46</v>
      </c>
      <c r="D5" s="107" t="s">
        <v>47</v>
      </c>
      <c r="E5" s="102" t="s">
        <v>48</v>
      </c>
      <c r="F5" s="91"/>
    </row>
    <row r="6" spans="1:6" ht="20.100000000000001" customHeight="1" thickBot="1" x14ac:dyDescent="0.3">
      <c r="A6" s="203" t="s">
        <v>49</v>
      </c>
      <c r="B6" s="103" t="s">
        <v>50</v>
      </c>
      <c r="C6" s="92">
        <f>'[1] розрахунок'!C40</f>
        <v>38.201151200470562</v>
      </c>
      <c r="D6" s="94">
        <f>'[1] розрахунок'!C41</f>
        <v>9124.1883395124714</v>
      </c>
      <c r="E6" s="96">
        <f>'[1] розрахунок'!C42</f>
        <v>10.6114308890196</v>
      </c>
      <c r="F6" s="91"/>
    </row>
    <row r="7" spans="1:6" ht="20.100000000000001" customHeight="1" thickBot="1" x14ac:dyDescent="0.3">
      <c r="A7" s="205"/>
      <c r="B7" s="104" t="s">
        <v>51</v>
      </c>
      <c r="C7" s="93">
        <f>'[1] розрахунок'!D40</f>
        <v>38.203630880479437</v>
      </c>
      <c r="D7" s="95">
        <f>'[1] розрахунок'!D41</f>
        <v>9124.7806009159031</v>
      </c>
      <c r="E7" s="96">
        <f>'[1] розрахунок'!D42</f>
        <v>10.612119689022066</v>
      </c>
      <c r="F7" s="91"/>
    </row>
    <row r="8" spans="1:6" ht="20.100000000000001" customHeight="1" thickBot="1" x14ac:dyDescent="0.3">
      <c r="A8" s="205"/>
      <c r="B8" s="103" t="s">
        <v>52</v>
      </c>
      <c r="C8" s="92">
        <f>'[1] розрахунок'!E40</f>
        <v>38.201200874984842</v>
      </c>
      <c r="D8" s="94">
        <f>'[1] розрахунок'!E41</f>
        <v>9124.2002040665429</v>
      </c>
      <c r="E8" s="96">
        <f>'[1] розрахунок'!E42</f>
        <v>10.611444687495789</v>
      </c>
      <c r="F8" s="91"/>
    </row>
    <row r="9" spans="1:6" ht="20.100000000000001" customHeight="1" thickBot="1" x14ac:dyDescent="0.3">
      <c r="A9" s="205"/>
      <c r="B9" s="104" t="s">
        <v>53</v>
      </c>
      <c r="C9" s="93">
        <f>'[1] розрахунок'!F40</f>
        <v>38.201117321401291</v>
      </c>
      <c r="D9" s="95">
        <f>'[1] розрахунок'!F41</f>
        <v>9124.1802476356806</v>
      </c>
      <c r="E9" s="96">
        <f>'[1] розрахунок'!F42</f>
        <v>10.611421478167026</v>
      </c>
      <c r="F9" s="91"/>
    </row>
    <row r="10" spans="1:6" ht="20.100000000000001" customHeight="1" thickBot="1" x14ac:dyDescent="0.3">
      <c r="A10" s="205"/>
      <c r="B10" s="103" t="s">
        <v>54</v>
      </c>
      <c r="C10" s="92">
        <f>'[1] розрахунок'!G40</f>
        <v>38.199681298283814</v>
      </c>
      <c r="D10" s="94">
        <f>'[1] розрахунок'!G41</f>
        <v>9123.8372594017656</v>
      </c>
      <c r="E10" s="96">
        <f>'[1] розрахунок'!G42</f>
        <v>10.611022582856615</v>
      </c>
      <c r="F10" s="91"/>
    </row>
    <row r="11" spans="1:6" ht="20.100000000000001" customHeight="1" thickBot="1" x14ac:dyDescent="0.3">
      <c r="A11" s="204"/>
      <c r="B11" s="104" t="s">
        <v>55</v>
      </c>
      <c r="C11" s="93">
        <f>'[1] розрахунок'!H40</f>
        <v>38.207464726001703</v>
      </c>
      <c r="D11" s="95">
        <f>'[1] розрахунок'!H41</f>
        <v>9125.6962992001299</v>
      </c>
      <c r="E11" s="96">
        <f>'[1] розрахунок'!H42</f>
        <v>10.613184646111584</v>
      </c>
      <c r="F11" s="91"/>
    </row>
    <row r="12" spans="1:6" ht="31.5" customHeight="1" thickBot="1" x14ac:dyDescent="0.3">
      <c r="A12" s="198" t="s">
        <v>69</v>
      </c>
      <c r="B12" s="199"/>
      <c r="C12" s="105">
        <f>'[1] розрахунок'!I40</f>
        <v>38.201653156291563</v>
      </c>
      <c r="D12" s="100">
        <f>'[1] розрахунок'!I41</f>
        <v>9124.3082296022985</v>
      </c>
      <c r="E12" s="101">
        <f>'[1] розрахунок'!I42</f>
        <v>10.611570321192101</v>
      </c>
      <c r="F12" s="91"/>
    </row>
    <row r="16" spans="1:6" ht="15.75" x14ac:dyDescent="0.25">
      <c r="A16" s="110" t="s">
        <v>56</v>
      </c>
      <c r="B16" s="110"/>
      <c r="C16" s="110"/>
      <c r="D16" s="110" t="s">
        <v>57</v>
      </c>
      <c r="E16" s="108"/>
      <c r="F16" s="108"/>
    </row>
    <row r="17" spans="1:6" x14ac:dyDescent="0.25">
      <c r="A17" s="98" t="s">
        <v>37</v>
      </c>
      <c r="B17" s="91"/>
      <c r="C17" s="97"/>
      <c r="D17" s="98" t="s">
        <v>38</v>
      </c>
      <c r="E17" s="98" t="s">
        <v>39</v>
      </c>
      <c r="F17" s="98" t="s">
        <v>40</v>
      </c>
    </row>
    <row r="18" spans="1:6" ht="15.75" x14ac:dyDescent="0.25">
      <c r="A18" s="110" t="s">
        <v>58</v>
      </c>
      <c r="B18" s="110"/>
      <c r="C18" s="110"/>
      <c r="D18" s="108" t="s">
        <v>59</v>
      </c>
      <c r="E18" s="108"/>
      <c r="F18" s="108"/>
    </row>
    <row r="19" spans="1:6" x14ac:dyDescent="0.25">
      <c r="A19" s="98" t="s">
        <v>41</v>
      </c>
      <c r="B19" s="91"/>
      <c r="C19" s="97"/>
      <c r="D19" s="98" t="s">
        <v>38</v>
      </c>
      <c r="E19" s="98" t="s">
        <v>39</v>
      </c>
      <c r="F19" s="98" t="s">
        <v>40</v>
      </c>
    </row>
    <row r="20" spans="1:6" ht="15.75" x14ac:dyDescent="0.25">
      <c r="A20" s="111" t="s">
        <v>60</v>
      </c>
      <c r="B20" s="111"/>
      <c r="C20" s="111"/>
      <c r="D20" s="111" t="s">
        <v>61</v>
      </c>
      <c r="E20" s="109"/>
      <c r="F20" s="109"/>
    </row>
    <row r="21" spans="1:6" x14ac:dyDescent="0.25">
      <c r="A21" s="98" t="s">
        <v>42</v>
      </c>
      <c r="B21" s="91"/>
      <c r="C21" s="97"/>
      <c r="D21" s="98" t="s">
        <v>38</v>
      </c>
      <c r="E21" s="98" t="s">
        <v>39</v>
      </c>
      <c r="F21" s="98" t="s">
        <v>40</v>
      </c>
    </row>
    <row r="22" spans="1:6" ht="15.75" thickBot="1" x14ac:dyDescent="0.3">
      <c r="A22" s="99"/>
      <c r="B22" s="99"/>
      <c r="C22" s="99"/>
      <c r="D22" s="99"/>
      <c r="E22" s="99"/>
      <c r="F22" s="99"/>
    </row>
  </sheetData>
  <mergeCells count="7">
    <mergeCell ref="A1:B1"/>
    <mergeCell ref="A12:B12"/>
    <mergeCell ref="C4:E4"/>
    <mergeCell ref="B4:B5"/>
    <mergeCell ref="A4:A5"/>
    <mergeCell ref="A6:A11"/>
    <mergeCell ref="A2:D2"/>
  </mergeCells>
  <pageMargins left="1" right="1" top="1" bottom="1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Паспорт</vt:lpstr>
      <vt:lpstr>Додаток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Горобец Мария Петровна</dc:creator>
  <cp:lastModifiedBy>Павлив Лариса Федоровна</cp:lastModifiedBy>
  <cp:lastPrinted>2017-03-01T08:27:03Z</cp:lastPrinted>
  <dcterms:created xsi:type="dcterms:W3CDTF">2017-02-24T12:25:56Z</dcterms:created>
  <dcterms:modified xsi:type="dcterms:W3CDTF">2017-03-02T14:19:13Z</dcterms:modified>
</cp:coreProperties>
</file>