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10680"/>
  </bookViews>
  <sheets>
    <sheet name="Лист1" sheetId="1" r:id="rId1"/>
  </sheets>
  <externalReferences>
    <externalReference r:id="rId2"/>
  </externalReference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C38" i="1" l="1"/>
  <c r="AC37" i="1"/>
  <c r="AC36" i="1"/>
  <c r="AC35" i="1"/>
  <c r="AC34" i="1"/>
  <c r="AC33" i="1"/>
  <c r="AC32" i="1"/>
  <c r="AC31" i="1"/>
  <c r="AC30" i="1"/>
  <c r="AC29" i="1"/>
  <c r="AC28" i="1"/>
  <c r="AC27" i="1"/>
  <c r="AC26" i="1" l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16" i="1"/>
</calcChain>
</file>

<file path=xl/sharedStrings.xml><?xml version="1.0" encoding="utf-8"?>
<sst xmlns="http://schemas.openxmlformats.org/spreadsheetml/2006/main" count="93" uniqueCount="82">
  <si>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</si>
  <si>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</si>
  <si>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</si>
  <si>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</si>
  <si>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</si>
  <si>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</si>
  <si>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</si>
  <si>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</si>
  <si>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</si>
  <si>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</si>
  <si>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</si>
  <si>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</si>
  <si>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</si>
  <si>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</si>
  <si>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</si>
  <si>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</si>
  <si>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</si>
  <si>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</si>
  <si>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</si>
  <si>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</si>
  <si>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</si>
  <si>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</si>
  <si>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</si>
  <si>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</si>
  <si>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</si>
  <si>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</si>
  <si>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</si>
  <si>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</si>
  <si>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</si>
  <si>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</si>
  <si>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</si>
  <si>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</si>
  <si>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</si>
  <si>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</si>
  <si>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</si>
  <si>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</si>
  <si>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</si>
  <si>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</si>
  <si>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</si>
  <si>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</si>
  <si>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</si>
  <si>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</si>
  <si>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</si>
  <si>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</si>
  <si>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</si>
  <si>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</si>
  <si>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</si>
  <si>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</si>
  <si>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</si>
  <si>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</si>
  <si>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Буцинь, Стара Вижва, Володимир-Волинський, Камінь-Каширськ, Бузаки, Облапи, Соснина, Селець, Мощена, Ружин, Велика Глуша, Ратно, Кортеліси,</t>
  </si>
  <si>
    <t>Устилуг, Любешів, Ковель (нитка м. Ковель, нитка АГНКС ТзОВ "Трансгазіндастрі", нитка с. Люблинець), АГНКС-Ковель, АГНКС-Володимир-Волинський</t>
  </si>
  <si>
    <t xml:space="preserve"> </t>
  </si>
  <si>
    <t>Всього</t>
  </si>
  <si>
    <t>Точка відбору ГКС-Ковель</t>
  </si>
  <si>
    <t>Маршрут № 207</t>
  </si>
  <si>
    <r>
      <t xml:space="preserve">газопроводу  </t>
    </r>
    <r>
      <rPr>
        <b/>
        <sz val="10"/>
        <color theme="1"/>
        <rFont val="Times New Roman"/>
        <family val="1"/>
        <charset val="204"/>
      </rPr>
      <t>Івацевичі-Долина ІІ,ІІІ</t>
    </r>
  </si>
  <si>
    <t xml:space="preserve"> від  ГРС :  Прилуцьке ( нитка м. Луцьк, нитка м. Ківерці), Рокині, Рожище, Торчин, Переспа, Голоби, Купичів, Цумань, Дерно,  Нововолинськ, Іваничі,</t>
  </si>
  <si>
    <r>
      <rPr>
        <sz val="11"/>
        <color theme="1"/>
        <rFont val="Times New Roman"/>
        <family val="1"/>
        <charset val="204"/>
      </rPr>
      <t xml:space="preserve">переданого </t>
    </r>
    <r>
      <rPr>
        <b/>
        <sz val="11"/>
        <color theme="1"/>
        <rFont val="Times New Roman"/>
        <family val="1"/>
        <charset val="204"/>
      </rPr>
      <t xml:space="preserve">Волинським ЛВУ 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sz val="11"/>
        <color theme="1"/>
        <rFont val="Times New Roman"/>
        <family val="1"/>
        <charset val="204"/>
      </rPr>
      <t xml:space="preserve"> ПАТ " Волиньгаз" </t>
    </r>
    <r>
      <rPr>
        <sz val="11"/>
        <color theme="1"/>
        <rFont val="Times New Roman"/>
        <family val="1"/>
        <charset val="204"/>
      </rPr>
      <t>Волинська обл.</t>
    </r>
  </si>
  <si>
    <r>
      <t>за період з</t>
    </r>
    <r>
      <rPr>
        <b/>
        <sz val="10"/>
        <color theme="1"/>
        <rFont val="Times New Roman"/>
        <family val="1"/>
        <charset val="204"/>
      </rPr>
      <t xml:space="preserve"> 01 лютого</t>
    </r>
    <r>
      <rPr>
        <sz val="10"/>
        <color theme="1"/>
        <rFont val="Times New Roman"/>
        <family val="1"/>
        <charset val="204"/>
      </rPr>
      <t xml:space="preserve"> по 28 лютого</t>
    </r>
    <r>
      <rPr>
        <b/>
        <sz val="10"/>
        <color theme="1"/>
        <rFont val="Times New Roman"/>
        <family val="1"/>
        <charset val="204"/>
      </rPr>
      <t xml:space="preserve"> 2017 року</t>
    </r>
    <r>
      <rPr>
        <sz val="10"/>
        <color theme="1"/>
        <rFont val="Times New Roman"/>
        <family val="1"/>
        <charset val="204"/>
      </rPr>
      <t>.</t>
    </r>
  </si>
  <si>
    <t>10,0-</t>
  </si>
  <si>
    <t>11,0-</t>
  </si>
  <si>
    <t>8,7-</t>
  </si>
  <si>
    <t>9,8-</t>
  </si>
  <si>
    <t>9,0-</t>
  </si>
  <si>
    <t>10,8-</t>
  </si>
  <si>
    <t>10,9-</t>
  </si>
  <si>
    <t>11,2-</t>
  </si>
  <si>
    <t>12,8-</t>
  </si>
  <si>
    <t>9,9-</t>
  </si>
  <si>
    <t>10,6-</t>
  </si>
  <si>
    <t>10,4-</t>
  </si>
  <si>
    <t>8,4-</t>
  </si>
  <si>
    <t>8,3-</t>
  </si>
  <si>
    <t>11,4-</t>
  </si>
  <si>
    <t>12,9-</t>
  </si>
  <si>
    <t>12,2-</t>
  </si>
  <si>
    <t>13,0-</t>
  </si>
  <si>
    <t>13,3-</t>
  </si>
  <si>
    <t>13,9-</t>
  </si>
  <si>
    <t>не вияв</t>
  </si>
  <si>
    <t>13,6-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</si>
</sst>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65" fontId="3" fillId="0" borderId="0" xfId="0" applyNumberFormat="1" applyFont="1"/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obetc-mp\Desktop\&#1055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"/>
      <sheetName val="ФХП Ковель"/>
      <sheetName val="ФХП Луцьк"/>
      <sheetName val="ФХП Охнівка"/>
      <sheetName val="ФХП Локачі"/>
      <sheetName val="ФХП Локачі ЦВНГК"/>
    </sheetNames>
    <sheetDataSet>
      <sheetData sheetId="0">
        <row r="52">
          <cell r="C52">
            <v>2055.23</v>
          </cell>
          <cell r="D52">
            <v>2007.809</v>
          </cell>
          <cell r="E52">
            <v>1944.9069999999999</v>
          </cell>
          <cell r="F52">
            <v>2026.617</v>
          </cell>
          <cell r="G52">
            <v>2055.683</v>
          </cell>
          <cell r="H52">
            <v>2056.0360000000001</v>
          </cell>
          <cell r="I52">
            <v>2307.5830000000001</v>
          </cell>
          <cell r="J52">
            <v>2419.5970000000002</v>
          </cell>
          <cell r="K52">
            <v>2375.1709999999998</v>
          </cell>
          <cell r="L52">
            <v>2577.0790000000002</v>
          </cell>
          <cell r="M52">
            <v>2505.8760000000002</v>
          </cell>
          <cell r="N52">
            <v>2461.2530000000002</v>
          </cell>
          <cell r="O52">
            <v>2476.2640000000001</v>
          </cell>
          <cell r="P52">
            <v>2419.817</v>
          </cell>
          <cell r="Q52">
            <v>2278.2260000000001</v>
          </cell>
          <cell r="R52">
            <v>1896.627</v>
          </cell>
          <cell r="S52">
            <v>1699.444</v>
          </cell>
          <cell r="T52">
            <v>1678.0329999999999</v>
          </cell>
          <cell r="U52">
            <v>1647.6510000000001</v>
          </cell>
          <cell r="V52">
            <v>1587.441</v>
          </cell>
          <cell r="W52">
            <v>1599.2840000000001</v>
          </cell>
          <cell r="X52">
            <v>1514.758</v>
          </cell>
          <cell r="Y52">
            <v>1430.981</v>
          </cell>
          <cell r="Z52">
            <v>1382.3789999999999</v>
          </cell>
          <cell r="AA52">
            <v>1555.2670000000001</v>
          </cell>
          <cell r="AB52">
            <v>1549.4469999999999</v>
          </cell>
          <cell r="AC52">
            <v>1367.307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tabSelected="1" view="pageBreakPreview" topLeftCell="A21" zoomScaleNormal="100" zoomScaleSheetLayoutView="100" workbookViewId="0">
      <selection activeCell="AA36" sqref="AA3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9" ht="16.5" customHeight="1" x14ac:dyDescent="0.25">
      <c r="A1" s="32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9" x14ac:dyDescent="0.25">
      <c r="A2" s="32" t="s">
        <v>25</v>
      </c>
      <c r="B2" s="8"/>
      <c r="C2" s="5"/>
      <c r="D2" s="8"/>
      <c r="E2" s="6"/>
      <c r="F2" s="8"/>
      <c r="G2" s="8"/>
      <c r="H2" s="9" t="s">
        <v>58</v>
      </c>
      <c r="I2" s="9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38" t="s">
        <v>52</v>
      </c>
      <c r="V2" s="10"/>
      <c r="W2" s="8"/>
      <c r="X2" s="10"/>
      <c r="Y2" s="8"/>
      <c r="Z2" s="8"/>
      <c r="AA2" s="39"/>
      <c r="AB2" s="39"/>
      <c r="AC2" s="39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3.5" customHeight="1" x14ac:dyDescent="0.25">
      <c r="A3" s="32" t="s">
        <v>26</v>
      </c>
      <c r="B3" s="6"/>
      <c r="C3" s="2"/>
      <c r="D3" s="6"/>
      <c r="E3" s="6"/>
      <c r="F3" s="8"/>
      <c r="G3" s="8"/>
      <c r="H3" s="54" t="s">
        <v>57</v>
      </c>
      <c r="I3" s="54"/>
      <c r="J3" s="52"/>
      <c r="K3" s="54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6"/>
      <c r="AD3" s="8"/>
    </row>
    <row r="4" spans="1:39" x14ac:dyDescent="0.25">
      <c r="A4" s="33" t="s">
        <v>6</v>
      </c>
      <c r="B4" s="6"/>
      <c r="C4" s="6"/>
      <c r="D4" s="6"/>
      <c r="E4" s="6"/>
      <c r="F4" s="6"/>
      <c r="G4" s="8"/>
      <c r="H4" s="52" t="s">
        <v>50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6"/>
      <c r="AD4" s="8"/>
    </row>
    <row r="5" spans="1:39" x14ac:dyDescent="0.25">
      <c r="A5" s="33" t="s">
        <v>38</v>
      </c>
      <c r="B5" s="6"/>
      <c r="C5" s="6"/>
      <c r="D5" s="6"/>
      <c r="E5" s="6"/>
      <c r="F5" s="8"/>
      <c r="G5" s="8"/>
      <c r="H5" s="3" t="s">
        <v>51</v>
      </c>
      <c r="I5" s="3"/>
      <c r="J5" s="52"/>
      <c r="K5" s="3"/>
      <c r="L5" s="52"/>
      <c r="M5" s="52"/>
      <c r="N5" s="52"/>
      <c r="O5" s="52"/>
      <c r="P5" s="52"/>
      <c r="Q5" s="3"/>
      <c r="R5" s="52"/>
      <c r="S5" s="52"/>
      <c r="T5" s="52"/>
      <c r="U5" s="52"/>
      <c r="V5" s="52"/>
      <c r="W5" s="3"/>
      <c r="X5" s="52"/>
      <c r="Y5" s="52"/>
      <c r="Z5" s="52"/>
      <c r="AA5" s="52"/>
      <c r="AB5" s="52"/>
      <c r="AC5" s="6"/>
      <c r="AD5" s="8"/>
    </row>
    <row r="6" spans="1:39" ht="3" customHeight="1" x14ac:dyDescent="0.25">
      <c r="A6" s="33"/>
      <c r="B6" s="6"/>
      <c r="C6" s="6"/>
      <c r="D6" s="6"/>
      <c r="E6" s="6"/>
      <c r="F6" s="8"/>
      <c r="G6" s="8"/>
      <c r="H6" s="37"/>
      <c r="I6" s="37"/>
      <c r="J6" s="52"/>
      <c r="K6" s="37"/>
      <c r="L6" s="39"/>
      <c r="M6" s="39"/>
      <c r="N6" s="39"/>
      <c r="O6" s="39"/>
      <c r="P6" s="39"/>
      <c r="Q6" s="37"/>
      <c r="R6" s="39"/>
      <c r="S6" s="39"/>
      <c r="T6" s="39"/>
      <c r="U6" s="39"/>
      <c r="V6" s="39"/>
      <c r="W6" s="37"/>
      <c r="X6" s="37"/>
      <c r="Y6" s="37"/>
      <c r="Z6" s="39"/>
      <c r="AA6" s="39"/>
      <c r="AB6" s="39"/>
      <c r="AC6" s="8"/>
      <c r="AD6" s="8"/>
    </row>
    <row r="7" spans="1:39" ht="15.75" customHeight="1" thickBot="1" x14ac:dyDescent="0.3">
      <c r="A7" s="34"/>
      <c r="B7" s="34"/>
      <c r="C7" s="34"/>
      <c r="D7" s="34"/>
      <c r="E7" s="34"/>
      <c r="F7" s="34"/>
      <c r="G7" s="34"/>
      <c r="H7" s="3" t="s">
        <v>56</v>
      </c>
      <c r="I7" s="3"/>
      <c r="J7" s="52"/>
      <c r="K7" s="3"/>
      <c r="L7" s="52"/>
      <c r="M7" s="52"/>
      <c r="N7" s="3" t="s">
        <v>59</v>
      </c>
      <c r="O7" s="52"/>
      <c r="P7" s="52"/>
      <c r="Q7" s="52"/>
      <c r="R7" s="52"/>
      <c r="S7" s="52"/>
      <c r="T7" s="52"/>
      <c r="U7" s="52"/>
      <c r="V7" s="39" t="s">
        <v>54</v>
      </c>
      <c r="W7" s="39"/>
      <c r="X7" s="39"/>
      <c r="Y7" s="39"/>
      <c r="Z7" s="52"/>
      <c r="AA7" s="39" t="s">
        <v>55</v>
      </c>
      <c r="AB7" s="39"/>
      <c r="AC7" s="39"/>
      <c r="AD7" s="6"/>
    </row>
    <row r="8" spans="1:39" ht="24.75" customHeight="1" thickBot="1" x14ac:dyDescent="0.3">
      <c r="A8" s="103" t="s">
        <v>0</v>
      </c>
      <c r="B8" s="65" t="s">
        <v>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5" t="s">
        <v>12</v>
      </c>
      <c r="O8" s="95"/>
      <c r="P8" s="95"/>
      <c r="Q8" s="95"/>
      <c r="R8" s="95"/>
      <c r="S8" s="95"/>
      <c r="T8" s="95"/>
      <c r="U8" s="95"/>
      <c r="V8" s="95"/>
      <c r="W8" s="96"/>
      <c r="X8" s="105" t="s">
        <v>48</v>
      </c>
      <c r="Y8" s="73" t="s">
        <v>2</v>
      </c>
      <c r="Z8" s="73" t="s">
        <v>27</v>
      </c>
      <c r="AA8" s="73" t="s">
        <v>28</v>
      </c>
      <c r="AB8" s="75" t="s">
        <v>29</v>
      </c>
      <c r="AC8" s="103" t="s">
        <v>30</v>
      </c>
      <c r="AD8" s="6"/>
    </row>
    <row r="9" spans="1:39" ht="13.5" customHeight="1" thickBot="1" x14ac:dyDescent="0.3">
      <c r="A9" s="104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81" t="s">
        <v>31</v>
      </c>
      <c r="O9" s="11" t="s">
        <v>10</v>
      </c>
      <c r="P9" s="11"/>
      <c r="Q9" s="11"/>
      <c r="R9" s="11"/>
      <c r="S9" s="11"/>
      <c r="T9" s="11"/>
      <c r="U9" s="11"/>
      <c r="V9" s="11" t="s">
        <v>11</v>
      </c>
      <c r="W9" s="12"/>
      <c r="X9" s="106"/>
      <c r="Y9" s="74"/>
      <c r="Z9" s="74"/>
      <c r="AA9" s="74"/>
      <c r="AB9" s="76"/>
      <c r="AC9" s="104"/>
      <c r="AD9" s="6"/>
    </row>
    <row r="10" spans="1:39" ht="15" customHeight="1" x14ac:dyDescent="0.25">
      <c r="A10" s="104"/>
      <c r="B10" s="77" t="s">
        <v>13</v>
      </c>
      <c r="C10" s="79" t="s">
        <v>14</v>
      </c>
      <c r="D10" s="79" t="s">
        <v>15</v>
      </c>
      <c r="E10" s="79" t="s">
        <v>20</v>
      </c>
      <c r="F10" s="79" t="s">
        <v>21</v>
      </c>
      <c r="G10" s="79" t="s">
        <v>18</v>
      </c>
      <c r="H10" s="79" t="s">
        <v>22</v>
      </c>
      <c r="I10" s="79" t="s">
        <v>19</v>
      </c>
      <c r="J10" s="79" t="s">
        <v>17</v>
      </c>
      <c r="K10" s="79" t="s">
        <v>16</v>
      </c>
      <c r="L10" s="79" t="s">
        <v>23</v>
      </c>
      <c r="M10" s="63" t="s">
        <v>24</v>
      </c>
      <c r="N10" s="82"/>
      <c r="O10" s="71" t="s">
        <v>32</v>
      </c>
      <c r="P10" s="73" t="s">
        <v>33</v>
      </c>
      <c r="Q10" s="75" t="s">
        <v>34</v>
      </c>
      <c r="R10" s="77" t="s">
        <v>35</v>
      </c>
      <c r="S10" s="79" t="s">
        <v>36</v>
      </c>
      <c r="T10" s="63" t="s">
        <v>37</v>
      </c>
      <c r="U10" s="84" t="s">
        <v>47</v>
      </c>
      <c r="V10" s="79" t="s">
        <v>46</v>
      </c>
      <c r="W10" s="63" t="s">
        <v>45</v>
      </c>
      <c r="X10" s="106"/>
      <c r="Y10" s="74"/>
      <c r="Z10" s="74"/>
      <c r="AA10" s="74"/>
      <c r="AB10" s="76"/>
      <c r="AC10" s="104"/>
      <c r="AD10" s="6"/>
    </row>
    <row r="11" spans="1:39" ht="143.25" customHeight="1" x14ac:dyDescent="0.25">
      <c r="A11" s="104"/>
      <c r="B11" s="7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64"/>
      <c r="N11" s="83"/>
      <c r="O11" s="72"/>
      <c r="P11" s="74"/>
      <c r="Q11" s="76"/>
      <c r="R11" s="78"/>
      <c r="S11" s="80"/>
      <c r="T11" s="64"/>
      <c r="U11" s="85"/>
      <c r="V11" s="80"/>
      <c r="W11" s="64"/>
      <c r="X11" s="106"/>
      <c r="Y11" s="74"/>
      <c r="Z11" s="74"/>
      <c r="AA11" s="74"/>
      <c r="AB11" s="76"/>
      <c r="AC11" s="104"/>
      <c r="AD11" s="6"/>
      <c r="AH11" s="55"/>
    </row>
    <row r="12" spans="1:39" ht="12" customHeight="1" x14ac:dyDescent="0.25">
      <c r="A12" s="13">
        <v>1</v>
      </c>
      <c r="B12" s="45">
        <v>94.988399999999999</v>
      </c>
      <c r="C12" s="45">
        <v>2.6960999999999999</v>
      </c>
      <c r="D12" s="45">
        <v>0.71279999999999999</v>
      </c>
      <c r="E12" s="45">
        <v>0.11219999999999999</v>
      </c>
      <c r="F12" s="45">
        <v>0.12770000000000001</v>
      </c>
      <c r="G12" s="45">
        <v>1.6000000000000001E-3</v>
      </c>
      <c r="H12" s="45">
        <v>3.2099999999999997E-2</v>
      </c>
      <c r="I12" s="45">
        <v>2.4E-2</v>
      </c>
      <c r="J12" s="45">
        <v>4.1000000000000002E-2</v>
      </c>
      <c r="K12" s="45">
        <v>7.0000000000000001E-3</v>
      </c>
      <c r="L12" s="45">
        <v>0.78149999999999997</v>
      </c>
      <c r="M12" s="45">
        <v>0.4758</v>
      </c>
      <c r="N12" s="61">
        <v>0.7087</v>
      </c>
      <c r="O12" s="48">
        <v>8212</v>
      </c>
      <c r="P12" s="47">
        <v>34.380000000000003</v>
      </c>
      <c r="Q12" s="50">
        <v>9.5500000000000007</v>
      </c>
      <c r="R12" s="48">
        <v>9104</v>
      </c>
      <c r="S12" s="47">
        <v>38.119999999999997</v>
      </c>
      <c r="T12" s="50">
        <v>10.59</v>
      </c>
      <c r="U12" s="49">
        <v>11869</v>
      </c>
      <c r="V12" s="47">
        <v>49.69</v>
      </c>
      <c r="W12" s="50">
        <v>13.8</v>
      </c>
      <c r="X12" s="49" t="s">
        <v>60</v>
      </c>
      <c r="Y12" s="15"/>
      <c r="Z12" s="41"/>
      <c r="AA12" s="41"/>
      <c r="AB12" s="42"/>
      <c r="AC12" s="107">
        <f>[1]GAZ!C52</f>
        <v>2055.23</v>
      </c>
      <c r="AD12" s="56">
        <f>SUM(B12:M12)+$K$43+$N$43</f>
        <v>100.00020000000001</v>
      </c>
      <c r="AE12" s="7" t="str">
        <f>IF(AD12=100,"ОК"," ")</f>
        <v xml:space="preserve"> </v>
      </c>
      <c r="AF12" s="4"/>
      <c r="AG12" s="4"/>
      <c r="AH12" s="4"/>
    </row>
    <row r="13" spans="1:39" ht="12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6">
        <v>8212</v>
      </c>
      <c r="P13" s="15">
        <v>34.380000000000003</v>
      </c>
      <c r="Q13" s="17">
        <v>9.5500000000000007</v>
      </c>
      <c r="R13" s="16">
        <v>9104</v>
      </c>
      <c r="S13" s="15">
        <v>38.119999999999997</v>
      </c>
      <c r="T13" s="17">
        <v>10.59</v>
      </c>
      <c r="U13" s="18"/>
      <c r="V13" s="15"/>
      <c r="W13" s="17"/>
      <c r="X13" s="49" t="s">
        <v>62</v>
      </c>
      <c r="Y13" s="15"/>
      <c r="Z13" s="41"/>
      <c r="AA13" s="41"/>
      <c r="AB13" s="42"/>
      <c r="AC13" s="107">
        <f>[1]GAZ!D52</f>
        <v>2007.809</v>
      </c>
      <c r="AD13" s="56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9" ht="12" customHeight="1" x14ac:dyDescent="0.25">
      <c r="A14" s="13">
        <v>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16">
        <v>8212</v>
      </c>
      <c r="P14" s="15">
        <v>34.380000000000003</v>
      </c>
      <c r="Q14" s="17">
        <v>9.5500000000000007</v>
      </c>
      <c r="R14" s="16">
        <v>9104</v>
      </c>
      <c r="S14" s="15">
        <v>38.119999999999997</v>
      </c>
      <c r="T14" s="17">
        <v>10.59</v>
      </c>
      <c r="U14" s="49"/>
      <c r="V14" s="47"/>
      <c r="W14" s="50"/>
      <c r="X14" s="49" t="s">
        <v>63</v>
      </c>
      <c r="Y14" s="15"/>
      <c r="Z14" s="41"/>
      <c r="AA14" s="41"/>
      <c r="AB14" s="42"/>
      <c r="AC14" s="107">
        <f>[1]GAZ!E52</f>
        <v>1944.9069999999999</v>
      </c>
      <c r="AD14" s="56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9" ht="12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16">
        <v>8212</v>
      </c>
      <c r="P15" s="15">
        <v>34.380000000000003</v>
      </c>
      <c r="Q15" s="17">
        <v>9.5500000000000007</v>
      </c>
      <c r="R15" s="16">
        <v>9104</v>
      </c>
      <c r="S15" s="15">
        <v>38.119999999999997</v>
      </c>
      <c r="T15" s="17">
        <v>10.59</v>
      </c>
      <c r="U15" s="18"/>
      <c r="V15" s="15"/>
      <c r="W15" s="17"/>
      <c r="X15" s="49" t="s">
        <v>64</v>
      </c>
      <c r="Y15" s="15"/>
      <c r="Z15" s="41"/>
      <c r="AA15" s="41"/>
      <c r="AB15" s="42"/>
      <c r="AC15" s="107">
        <f>[1]GAZ!F52</f>
        <v>2026.617</v>
      </c>
      <c r="AD15" s="56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9" ht="12" customHeight="1" x14ac:dyDescent="0.25">
      <c r="A16" s="13">
        <v>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16">
        <v>8212</v>
      </c>
      <c r="P16" s="15">
        <v>34.380000000000003</v>
      </c>
      <c r="Q16" s="17">
        <v>9.5500000000000007</v>
      </c>
      <c r="R16" s="16">
        <v>9104</v>
      </c>
      <c r="S16" s="15">
        <v>38.119999999999997</v>
      </c>
      <c r="T16" s="17">
        <v>10.59</v>
      </c>
      <c r="U16" s="49"/>
      <c r="V16" s="47"/>
      <c r="W16" s="50"/>
      <c r="X16" s="49" t="s">
        <v>65</v>
      </c>
      <c r="Y16" s="15"/>
      <c r="Z16" s="41"/>
      <c r="AA16" s="41"/>
      <c r="AB16" s="42"/>
      <c r="AC16" s="107">
        <f>[1]GAZ!G52</f>
        <v>2055.683</v>
      </c>
      <c r="AD16" s="56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3">
        <v>6</v>
      </c>
      <c r="B17" s="45">
        <v>94.988299999999995</v>
      </c>
      <c r="C17" s="45">
        <v>2.6839</v>
      </c>
      <c r="D17" s="45">
        <v>0.70899999999999996</v>
      </c>
      <c r="E17" s="45">
        <v>0.1123</v>
      </c>
      <c r="F17" s="45">
        <v>0.13</v>
      </c>
      <c r="G17" s="45">
        <v>1.5E-3</v>
      </c>
      <c r="H17" s="45">
        <v>3.4000000000000002E-2</v>
      </c>
      <c r="I17" s="45">
        <v>2.5600000000000001E-2</v>
      </c>
      <c r="J17" s="45">
        <v>4.4699999999999997E-2</v>
      </c>
      <c r="K17" s="45">
        <v>4.8999999999999998E-3</v>
      </c>
      <c r="L17" s="45">
        <v>0.79179999999999995</v>
      </c>
      <c r="M17" s="45">
        <v>0.47389999999999999</v>
      </c>
      <c r="N17" s="46">
        <v>0.70879999999999999</v>
      </c>
      <c r="O17" s="48">
        <v>8213</v>
      </c>
      <c r="P17" s="47">
        <v>34.380000000000003</v>
      </c>
      <c r="Q17" s="50">
        <v>9.5500000000000007</v>
      </c>
      <c r="R17" s="48">
        <v>9105</v>
      </c>
      <c r="S17" s="47">
        <v>38.119999999999997</v>
      </c>
      <c r="T17" s="50">
        <v>10.59</v>
      </c>
      <c r="U17" s="49">
        <v>11869</v>
      </c>
      <c r="V17" s="47">
        <v>49.69</v>
      </c>
      <c r="W17" s="50">
        <v>13.8</v>
      </c>
      <c r="X17" s="49" t="s">
        <v>61</v>
      </c>
      <c r="Y17" s="15"/>
      <c r="Z17" s="41"/>
      <c r="AA17" s="41"/>
      <c r="AB17" s="42"/>
      <c r="AC17" s="107">
        <f>[1]GAZ!H52</f>
        <v>2056.0360000000001</v>
      </c>
      <c r="AD17" s="56">
        <f t="shared" si="0"/>
        <v>99.999899999999997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3">
        <v>7</v>
      </c>
      <c r="B18" s="45">
        <v>94.605400000000003</v>
      </c>
      <c r="C18" s="45">
        <v>2.8456000000000001</v>
      </c>
      <c r="D18" s="45">
        <v>0.79110000000000003</v>
      </c>
      <c r="E18" s="45">
        <v>0.1192</v>
      </c>
      <c r="F18" s="45">
        <v>0.13769999999999999</v>
      </c>
      <c r="G18" s="45">
        <v>1.6999999999999999E-3</v>
      </c>
      <c r="H18" s="45">
        <v>3.4200000000000001E-2</v>
      </c>
      <c r="I18" s="45">
        <v>2.5899999999999999E-2</v>
      </c>
      <c r="J18" s="45">
        <v>3.8899999999999997E-2</v>
      </c>
      <c r="K18" s="45">
        <v>4.4999999999999997E-3</v>
      </c>
      <c r="L18" s="45">
        <v>0.86860000000000004</v>
      </c>
      <c r="M18" s="45">
        <v>0.52729999999999999</v>
      </c>
      <c r="N18" s="46">
        <v>0.71179999999999999</v>
      </c>
      <c r="O18" s="48">
        <v>8224</v>
      </c>
      <c r="P18" s="47">
        <v>34.43</v>
      </c>
      <c r="Q18" s="50">
        <v>9.56</v>
      </c>
      <c r="R18" s="48">
        <v>9116</v>
      </c>
      <c r="S18" s="47">
        <v>38.17</v>
      </c>
      <c r="T18" s="50">
        <v>10.6</v>
      </c>
      <c r="U18" s="49">
        <v>11859</v>
      </c>
      <c r="V18" s="47">
        <v>49.65</v>
      </c>
      <c r="W18" s="50">
        <v>13.79</v>
      </c>
      <c r="X18" s="49" t="s">
        <v>66</v>
      </c>
      <c r="Y18" s="15"/>
      <c r="Z18" s="41"/>
      <c r="AA18" s="41"/>
      <c r="AB18" s="42"/>
      <c r="AC18" s="107">
        <f>[1]GAZ!I52</f>
        <v>2307.5830000000001</v>
      </c>
      <c r="AD18" s="56">
        <f t="shared" si="0"/>
        <v>100.00009999999999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3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6">
        <v>8224</v>
      </c>
      <c r="P19" s="15">
        <v>34.43</v>
      </c>
      <c r="Q19" s="17">
        <v>9.56</v>
      </c>
      <c r="R19" s="16">
        <v>9116</v>
      </c>
      <c r="S19" s="15">
        <v>38.17</v>
      </c>
      <c r="T19" s="17">
        <v>10.6</v>
      </c>
      <c r="U19" s="50"/>
      <c r="V19" s="15"/>
      <c r="W19" s="17"/>
      <c r="X19" s="49" t="s">
        <v>67</v>
      </c>
      <c r="Y19" s="15"/>
      <c r="Z19" s="41"/>
      <c r="AA19" s="41"/>
      <c r="AB19" s="42"/>
      <c r="AC19" s="107">
        <f>[1]GAZ!J52</f>
        <v>2419.5970000000002</v>
      </c>
      <c r="AD19" s="56">
        <f t="shared" si="0"/>
        <v>0</v>
      </c>
      <c r="AE19" s="7" t="str">
        <f t="shared" si="1"/>
        <v xml:space="preserve"> </v>
      </c>
      <c r="AF19" s="4"/>
      <c r="AG19" s="4"/>
      <c r="AH19" s="4"/>
    </row>
    <row r="20" spans="1:34" ht="12" customHeight="1" x14ac:dyDescent="0.25">
      <c r="A20" s="13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6">
        <v>8224</v>
      </c>
      <c r="P20" s="15">
        <v>34.43</v>
      </c>
      <c r="Q20" s="17">
        <v>9.56</v>
      </c>
      <c r="R20" s="16">
        <v>9116</v>
      </c>
      <c r="S20" s="15">
        <v>38.17</v>
      </c>
      <c r="T20" s="17">
        <v>10.6</v>
      </c>
      <c r="U20" s="50"/>
      <c r="V20" s="15"/>
      <c r="W20" s="17"/>
      <c r="X20" s="49" t="s">
        <v>61</v>
      </c>
      <c r="Y20" s="15"/>
      <c r="Z20" s="41"/>
      <c r="AA20" s="41"/>
      <c r="AB20" s="42"/>
      <c r="AC20" s="107">
        <f>[1]GAZ!K52</f>
        <v>2375.1709999999998</v>
      </c>
      <c r="AD20" s="56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3">
        <v>10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16">
        <v>8224</v>
      </c>
      <c r="P21" s="15">
        <v>34.43</v>
      </c>
      <c r="Q21" s="17">
        <v>9.56</v>
      </c>
      <c r="R21" s="16">
        <v>9116</v>
      </c>
      <c r="S21" s="15">
        <v>38.17</v>
      </c>
      <c r="T21" s="17">
        <v>10.6</v>
      </c>
      <c r="U21" s="50"/>
      <c r="V21" s="47"/>
      <c r="W21" s="50"/>
      <c r="X21" s="49" t="s">
        <v>68</v>
      </c>
      <c r="Y21" s="15"/>
      <c r="Z21" s="41"/>
      <c r="AA21" s="41"/>
      <c r="AB21" s="42"/>
      <c r="AC21" s="107">
        <f>[1]GAZ!L52</f>
        <v>2577.0790000000002</v>
      </c>
      <c r="AD21" s="56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3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6">
        <v>8224</v>
      </c>
      <c r="P22" s="15">
        <v>34.43</v>
      </c>
      <c r="Q22" s="17">
        <v>9.56</v>
      </c>
      <c r="R22" s="16">
        <v>9116</v>
      </c>
      <c r="S22" s="15">
        <v>38.17</v>
      </c>
      <c r="T22" s="17">
        <v>10.6</v>
      </c>
      <c r="U22" s="50"/>
      <c r="V22" s="15"/>
      <c r="W22" s="17"/>
      <c r="X22" s="49" t="s">
        <v>69</v>
      </c>
      <c r="Y22" s="15"/>
      <c r="Z22" s="41"/>
      <c r="AA22" s="41"/>
      <c r="AB22" s="42"/>
      <c r="AC22" s="107">
        <f>[1]GAZ!M52</f>
        <v>2505.8760000000002</v>
      </c>
      <c r="AD22" s="56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3">
        <v>12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16">
        <v>8224</v>
      </c>
      <c r="P23" s="15">
        <v>34.43</v>
      </c>
      <c r="Q23" s="17">
        <v>9.56</v>
      </c>
      <c r="R23" s="16">
        <v>9116</v>
      </c>
      <c r="S23" s="15">
        <v>38.17</v>
      </c>
      <c r="T23" s="17">
        <v>10.6</v>
      </c>
      <c r="U23" s="50"/>
      <c r="V23" s="47"/>
      <c r="W23" s="50"/>
      <c r="X23" s="49" t="s">
        <v>70</v>
      </c>
      <c r="Y23" s="15"/>
      <c r="Z23" s="41"/>
      <c r="AA23" s="41"/>
      <c r="AB23" s="42"/>
      <c r="AC23" s="107">
        <f>[1]GAZ!N52</f>
        <v>2461.2530000000002</v>
      </c>
      <c r="AD23" s="56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3">
        <v>13</v>
      </c>
      <c r="B24" s="45">
        <v>94.986800000000002</v>
      </c>
      <c r="C24" s="45">
        <v>2.6886999999999999</v>
      </c>
      <c r="D24" s="45">
        <v>0.78710000000000002</v>
      </c>
      <c r="E24" s="45">
        <v>0.12280000000000001</v>
      </c>
      <c r="F24" s="45">
        <v>0.13420000000000001</v>
      </c>
      <c r="G24" s="45">
        <v>1.6000000000000001E-3</v>
      </c>
      <c r="H24" s="45">
        <v>3.2000000000000001E-2</v>
      </c>
      <c r="I24" s="45">
        <v>2.3599999999999999E-2</v>
      </c>
      <c r="J24" s="45">
        <v>3.6400000000000002E-2</v>
      </c>
      <c r="K24" s="45">
        <v>4.4000000000000003E-3</v>
      </c>
      <c r="L24" s="45">
        <v>0.78949999999999998</v>
      </c>
      <c r="M24" s="45">
        <v>0.39290000000000003</v>
      </c>
      <c r="N24" s="46">
        <v>0.7087</v>
      </c>
      <c r="O24" s="48">
        <v>8229</v>
      </c>
      <c r="P24" s="47">
        <v>34.450000000000003</v>
      </c>
      <c r="Q24" s="50">
        <v>9.57</v>
      </c>
      <c r="R24" s="48">
        <v>9122</v>
      </c>
      <c r="S24" s="47">
        <v>38.19</v>
      </c>
      <c r="T24" s="50">
        <v>10.61</v>
      </c>
      <c r="U24" s="49">
        <v>11892</v>
      </c>
      <c r="V24" s="47">
        <v>49.79</v>
      </c>
      <c r="W24" s="50">
        <v>13.83</v>
      </c>
      <c r="X24" s="49" t="s">
        <v>71</v>
      </c>
      <c r="Y24" s="15"/>
      <c r="Z24" s="41"/>
      <c r="AA24" s="41"/>
      <c r="AB24" s="42"/>
      <c r="AC24" s="107">
        <f>[1]GAZ!O52</f>
        <v>2476.2640000000001</v>
      </c>
      <c r="AD24" s="56">
        <f t="shared" si="0"/>
        <v>100</v>
      </c>
      <c r="AE24" s="7" t="str">
        <f t="shared" si="1"/>
        <v>ОК</v>
      </c>
      <c r="AF24" s="4"/>
      <c r="AG24" s="4"/>
      <c r="AH24" s="4"/>
    </row>
    <row r="25" spans="1:34" ht="12" customHeight="1" x14ac:dyDescent="0.25">
      <c r="A25" s="13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16">
        <v>8229</v>
      </c>
      <c r="P25" s="15">
        <v>34.450000000000003</v>
      </c>
      <c r="Q25" s="17">
        <v>9.57</v>
      </c>
      <c r="R25" s="16">
        <v>9122</v>
      </c>
      <c r="S25" s="15">
        <v>38.19</v>
      </c>
      <c r="T25" s="17">
        <v>10.61</v>
      </c>
      <c r="U25" s="49"/>
      <c r="V25" s="47"/>
      <c r="W25" s="50"/>
      <c r="X25" s="49" t="s">
        <v>72</v>
      </c>
      <c r="Y25" s="15"/>
      <c r="Z25" s="41"/>
      <c r="AA25" s="41"/>
      <c r="AB25" s="42"/>
      <c r="AC25" s="107">
        <f>[1]GAZ!P52</f>
        <v>2419.817</v>
      </c>
      <c r="AD25" s="56">
        <f t="shared" si="0"/>
        <v>0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3">
        <v>15</v>
      </c>
      <c r="B26" s="45">
        <v>94.366799999999998</v>
      </c>
      <c r="C26" s="45">
        <v>2.9498000000000002</v>
      </c>
      <c r="D26" s="45">
        <v>0.86880000000000002</v>
      </c>
      <c r="E26" s="45">
        <v>0.12690000000000001</v>
      </c>
      <c r="F26" s="45">
        <v>0.14419999999999999</v>
      </c>
      <c r="G26" s="45">
        <v>2E-3</v>
      </c>
      <c r="H26" s="45">
        <v>3.4599999999999999E-2</v>
      </c>
      <c r="I26" s="45">
        <v>2.6700000000000002E-2</v>
      </c>
      <c r="J26" s="45">
        <v>4.2599999999999999E-2</v>
      </c>
      <c r="K26" s="45">
        <v>5.4000000000000003E-3</v>
      </c>
      <c r="L26" s="45">
        <v>0.90069999999999995</v>
      </c>
      <c r="M26" s="45">
        <v>0.53149999999999997</v>
      </c>
      <c r="N26" s="46">
        <v>0.71389999999999998</v>
      </c>
      <c r="O26" s="48">
        <v>8241</v>
      </c>
      <c r="P26" s="47">
        <v>34.5</v>
      </c>
      <c r="Q26" s="50">
        <v>9.58</v>
      </c>
      <c r="R26" s="48">
        <v>9135</v>
      </c>
      <c r="S26" s="47">
        <v>38.25</v>
      </c>
      <c r="T26" s="50">
        <v>10.62</v>
      </c>
      <c r="U26" s="49">
        <v>11865</v>
      </c>
      <c r="V26" s="47">
        <v>49.68</v>
      </c>
      <c r="W26" s="50">
        <v>13.8</v>
      </c>
      <c r="X26" s="49" t="s">
        <v>64</v>
      </c>
      <c r="Y26" s="15"/>
      <c r="Z26" s="41"/>
      <c r="AA26" s="41"/>
      <c r="AB26" s="42"/>
      <c r="AC26" s="107">
        <f>[1]GAZ!Q52</f>
        <v>2278.2260000000001</v>
      </c>
      <c r="AD26" s="56">
        <f t="shared" si="0"/>
        <v>99.999999999999972</v>
      </c>
      <c r="AE26" s="7" t="str">
        <f t="shared" si="1"/>
        <v>ОК</v>
      </c>
      <c r="AF26" s="4"/>
      <c r="AG26" s="4"/>
      <c r="AH26" s="4"/>
    </row>
    <row r="27" spans="1:34" ht="12" customHeight="1" x14ac:dyDescent="0.25">
      <c r="A27" s="13">
        <v>16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6">
        <v>8241</v>
      </c>
      <c r="P27" s="15">
        <v>34.5</v>
      </c>
      <c r="Q27" s="17">
        <v>9.58</v>
      </c>
      <c r="R27" s="16">
        <v>9135</v>
      </c>
      <c r="S27" s="15">
        <v>38.25</v>
      </c>
      <c r="T27" s="17">
        <v>10.62</v>
      </c>
      <c r="U27" s="49"/>
      <c r="V27" s="47"/>
      <c r="W27" s="50"/>
      <c r="X27" s="49" t="s">
        <v>73</v>
      </c>
      <c r="Y27" s="15"/>
      <c r="Z27" s="41"/>
      <c r="AA27" s="41"/>
      <c r="AB27" s="42"/>
      <c r="AC27" s="107">
        <f>[1]GAZ!R52</f>
        <v>1896.627</v>
      </c>
      <c r="AD27" s="56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3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6">
        <v>8241</v>
      </c>
      <c r="P28" s="15">
        <v>34.5</v>
      </c>
      <c r="Q28" s="17">
        <v>9.58</v>
      </c>
      <c r="R28" s="16">
        <v>9135</v>
      </c>
      <c r="S28" s="15">
        <v>38.25</v>
      </c>
      <c r="T28" s="17">
        <v>10.62</v>
      </c>
      <c r="U28" s="18"/>
      <c r="V28" s="15"/>
      <c r="W28" s="17"/>
      <c r="X28" s="49" t="s">
        <v>62</v>
      </c>
      <c r="Y28" s="15"/>
      <c r="Z28" s="41"/>
      <c r="AA28" s="41"/>
      <c r="AB28" s="42"/>
      <c r="AC28" s="107">
        <f>[1]GAZ!S52</f>
        <v>1699.444</v>
      </c>
      <c r="AD28" s="56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3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6">
        <v>8241</v>
      </c>
      <c r="P29" s="15">
        <v>34.5</v>
      </c>
      <c r="Q29" s="17">
        <v>9.58</v>
      </c>
      <c r="R29" s="16">
        <v>9135</v>
      </c>
      <c r="S29" s="15">
        <v>38.25</v>
      </c>
      <c r="T29" s="17">
        <v>10.62</v>
      </c>
      <c r="U29" s="18"/>
      <c r="V29" s="15"/>
      <c r="W29" s="17"/>
      <c r="X29" s="49" t="s">
        <v>63</v>
      </c>
      <c r="Y29" s="15"/>
      <c r="Z29" s="41"/>
      <c r="AA29" s="41"/>
      <c r="AB29" s="42"/>
      <c r="AC29" s="107">
        <f>[1]GAZ!T52</f>
        <v>1678.0329999999999</v>
      </c>
      <c r="AD29" s="56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3">
        <v>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16">
        <v>8241</v>
      </c>
      <c r="P30" s="15">
        <v>34.5</v>
      </c>
      <c r="Q30" s="17">
        <v>9.58</v>
      </c>
      <c r="R30" s="16">
        <v>9135</v>
      </c>
      <c r="S30" s="15">
        <v>38.25</v>
      </c>
      <c r="T30" s="17">
        <v>10.62</v>
      </c>
      <c r="U30" s="49"/>
      <c r="V30" s="47"/>
      <c r="W30" s="50"/>
      <c r="X30" s="49" t="s">
        <v>64</v>
      </c>
      <c r="Y30" s="15"/>
      <c r="Z30" s="41"/>
      <c r="AA30" s="41"/>
      <c r="AB30" s="42"/>
      <c r="AC30" s="107">
        <f>[1]GAZ!U52</f>
        <v>1647.6510000000001</v>
      </c>
      <c r="AD30" s="56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3">
        <v>20</v>
      </c>
      <c r="B31" s="45">
        <v>94.693899999999999</v>
      </c>
      <c r="C31" s="45">
        <v>2.72</v>
      </c>
      <c r="D31" s="45">
        <v>0.77170000000000005</v>
      </c>
      <c r="E31" s="45">
        <v>0.1086</v>
      </c>
      <c r="F31" s="45">
        <v>0.128</v>
      </c>
      <c r="G31" s="45">
        <v>1.9E-3</v>
      </c>
      <c r="H31" s="45">
        <v>2.3599999999999999E-2</v>
      </c>
      <c r="I31" s="45">
        <v>4.0099999999999997E-2</v>
      </c>
      <c r="J31" s="45">
        <v>4.0099999999999997E-2</v>
      </c>
      <c r="K31" s="45">
        <v>4.4000000000000003E-3</v>
      </c>
      <c r="L31" s="45">
        <v>0.91979999999999995</v>
      </c>
      <c r="M31" s="45">
        <v>0.55700000000000005</v>
      </c>
      <c r="N31" s="46">
        <v>0.71099999999999997</v>
      </c>
      <c r="O31" s="16">
        <v>8203</v>
      </c>
      <c r="P31" s="15">
        <v>34.340000000000003</v>
      </c>
      <c r="Q31" s="17">
        <v>9.5399999999999991</v>
      </c>
      <c r="R31" s="16">
        <v>9093</v>
      </c>
      <c r="S31" s="15">
        <v>38.07</v>
      </c>
      <c r="T31" s="17">
        <v>10.58</v>
      </c>
      <c r="U31" s="49">
        <v>11835</v>
      </c>
      <c r="V31" s="47">
        <v>49.55</v>
      </c>
      <c r="W31" s="50">
        <v>13.76</v>
      </c>
      <c r="X31" s="49" t="s">
        <v>61</v>
      </c>
      <c r="Y31" s="15"/>
      <c r="Z31" s="41"/>
      <c r="AA31" s="41"/>
      <c r="AB31" s="42"/>
      <c r="AC31" s="107">
        <f>[1]GAZ!V52</f>
        <v>1587.441</v>
      </c>
      <c r="AD31" s="56">
        <f t="shared" si="0"/>
        <v>100.00909999999999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3">
        <v>21</v>
      </c>
      <c r="B32" s="45">
        <v>95.538899999999998</v>
      </c>
      <c r="C32" s="45">
        <v>2.3361999999999998</v>
      </c>
      <c r="D32" s="45">
        <v>0.70169999999999999</v>
      </c>
      <c r="E32" s="45">
        <v>0.1051</v>
      </c>
      <c r="F32" s="45">
        <v>0.1142</v>
      </c>
      <c r="G32" s="45">
        <v>1.6000000000000001E-3</v>
      </c>
      <c r="H32" s="45">
        <v>2.5499999999999998E-2</v>
      </c>
      <c r="I32" s="45">
        <v>1.8599999999999998E-2</v>
      </c>
      <c r="J32" s="45">
        <v>2.7799999999999998E-2</v>
      </c>
      <c r="K32" s="45">
        <v>4.1999999999999997E-3</v>
      </c>
      <c r="L32" s="45">
        <v>0.7853</v>
      </c>
      <c r="M32" s="45">
        <v>0.34089999999999998</v>
      </c>
      <c r="N32" s="46">
        <v>0.70379999999999998</v>
      </c>
      <c r="O32" s="48">
        <v>8188</v>
      </c>
      <c r="P32" s="47">
        <v>34.28</v>
      </c>
      <c r="Q32" s="50">
        <v>9.52</v>
      </c>
      <c r="R32" s="48">
        <v>9079</v>
      </c>
      <c r="S32" s="47">
        <v>38.01</v>
      </c>
      <c r="T32" s="50">
        <v>10.56</v>
      </c>
      <c r="U32" s="49">
        <v>11877</v>
      </c>
      <c r="V32" s="47">
        <v>49.73</v>
      </c>
      <c r="W32" s="50">
        <v>13.81</v>
      </c>
      <c r="X32" s="49" t="s">
        <v>74</v>
      </c>
      <c r="Y32" s="15"/>
      <c r="Z32" s="41"/>
      <c r="AA32" s="41"/>
      <c r="AB32" s="42"/>
      <c r="AC32" s="107">
        <f>[1]GAZ!W52</f>
        <v>1599.2840000000001</v>
      </c>
      <c r="AD32" s="56">
        <f t="shared" si="0"/>
        <v>100</v>
      </c>
      <c r="AE32" s="7" t="str">
        <f t="shared" si="1"/>
        <v>ОК</v>
      </c>
      <c r="AF32" s="4"/>
      <c r="AG32" s="4"/>
      <c r="AH32" s="4"/>
    </row>
    <row r="33" spans="1:34" ht="12" customHeight="1" x14ac:dyDescent="0.25">
      <c r="A33" s="13">
        <v>22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15">
        <v>8188</v>
      </c>
      <c r="P33" s="16">
        <v>34.28</v>
      </c>
      <c r="Q33" s="17">
        <v>9.52</v>
      </c>
      <c r="R33" s="16">
        <v>9079</v>
      </c>
      <c r="S33" s="15">
        <v>38.01</v>
      </c>
      <c r="T33" s="17">
        <v>10.56</v>
      </c>
      <c r="U33" s="49"/>
      <c r="V33" s="47"/>
      <c r="W33" s="50"/>
      <c r="X33" s="49" t="s">
        <v>76</v>
      </c>
      <c r="Y33" s="15"/>
      <c r="Z33" s="41"/>
      <c r="AA33" s="41"/>
      <c r="AB33" s="42"/>
      <c r="AC33" s="107">
        <f>[1]GAZ!X52</f>
        <v>1514.758</v>
      </c>
      <c r="AD33" s="56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3">
        <v>23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16">
        <v>8188</v>
      </c>
      <c r="P34" s="15">
        <v>34.28</v>
      </c>
      <c r="Q34" s="17">
        <v>9.52</v>
      </c>
      <c r="R34" s="16">
        <v>9079</v>
      </c>
      <c r="S34" s="15">
        <v>38.01</v>
      </c>
      <c r="T34" s="17">
        <v>10.56</v>
      </c>
      <c r="U34" s="49"/>
      <c r="V34" s="47"/>
      <c r="W34" s="50"/>
      <c r="X34" s="49" t="s">
        <v>77</v>
      </c>
      <c r="Y34" s="15"/>
      <c r="Z34" s="41"/>
      <c r="AA34" s="41"/>
      <c r="AB34" s="42"/>
      <c r="AC34" s="107">
        <f>[1]GAZ!Y52</f>
        <v>1430.981</v>
      </c>
      <c r="AD34" s="56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3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6">
        <v>8188</v>
      </c>
      <c r="P35" s="15">
        <v>34.28</v>
      </c>
      <c r="Q35" s="17">
        <v>9.52</v>
      </c>
      <c r="R35" s="16">
        <v>9079</v>
      </c>
      <c r="S35" s="15">
        <v>38.01</v>
      </c>
      <c r="T35" s="17">
        <v>10.56</v>
      </c>
      <c r="U35" s="18"/>
      <c r="V35" s="15"/>
      <c r="W35" s="17"/>
      <c r="X35" s="49" t="s">
        <v>78</v>
      </c>
      <c r="Y35" s="15"/>
      <c r="Z35" s="41"/>
      <c r="AA35" s="41"/>
      <c r="AB35" s="42"/>
      <c r="AC35" s="107">
        <f>[1]GAZ!Z52</f>
        <v>1382.3789999999999</v>
      </c>
      <c r="AD35" s="56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3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6">
        <v>8188</v>
      </c>
      <c r="P36" s="15">
        <v>34.28</v>
      </c>
      <c r="Q36" s="17">
        <v>9.52</v>
      </c>
      <c r="R36" s="16">
        <v>9079</v>
      </c>
      <c r="S36" s="15">
        <v>38.01</v>
      </c>
      <c r="T36" s="17">
        <v>10.56</v>
      </c>
      <c r="U36" s="18"/>
      <c r="V36" s="15"/>
      <c r="W36" s="17"/>
      <c r="X36" s="49" t="s">
        <v>79</v>
      </c>
      <c r="Y36" s="15"/>
      <c r="Z36" s="41"/>
      <c r="AA36" s="41"/>
      <c r="AB36" s="42"/>
      <c r="AC36" s="107">
        <f>[1]GAZ!AA52</f>
        <v>1555.2670000000001</v>
      </c>
      <c r="AD36" s="56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3">
        <v>26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O37" s="16">
        <v>8188</v>
      </c>
      <c r="P37" s="15">
        <v>34.28</v>
      </c>
      <c r="Q37" s="17">
        <v>9.52</v>
      </c>
      <c r="R37" s="16">
        <v>9079</v>
      </c>
      <c r="S37" s="15">
        <v>38.01</v>
      </c>
      <c r="T37" s="17">
        <v>10.56</v>
      </c>
      <c r="U37" s="49"/>
      <c r="V37" s="47"/>
      <c r="W37" s="50"/>
      <c r="X37" s="49" t="s">
        <v>77</v>
      </c>
      <c r="Y37" s="15"/>
      <c r="Z37" s="41"/>
      <c r="AA37" s="41"/>
      <c r="AB37" s="42"/>
      <c r="AC37" s="107">
        <f>[1]GAZ!AB52</f>
        <v>1549.4469999999999</v>
      </c>
      <c r="AD37" s="56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3">
        <v>27</v>
      </c>
      <c r="B38" s="45">
        <v>95.928899999999999</v>
      </c>
      <c r="C38" s="45">
        <v>2.1189</v>
      </c>
      <c r="D38" s="45">
        <v>0.61990000000000001</v>
      </c>
      <c r="E38" s="45">
        <v>9.11E-2</v>
      </c>
      <c r="F38" s="45">
        <v>9.7000000000000003E-2</v>
      </c>
      <c r="G38" s="45">
        <v>1.2999999999999999E-3</v>
      </c>
      <c r="H38" s="45">
        <v>2.1600000000000001E-2</v>
      </c>
      <c r="I38" s="45">
        <v>1.5100000000000001E-2</v>
      </c>
      <c r="J38" s="45">
        <v>1.67E-2</v>
      </c>
      <c r="K38" s="45">
        <v>5.3E-3</v>
      </c>
      <c r="L38" s="45">
        <v>0.78359999999999996</v>
      </c>
      <c r="M38" s="45">
        <v>0.30049999999999999</v>
      </c>
      <c r="N38" s="46">
        <v>0.7</v>
      </c>
      <c r="O38" s="48">
        <v>8156</v>
      </c>
      <c r="P38" s="47">
        <v>34.15</v>
      </c>
      <c r="Q38" s="50">
        <v>9.49</v>
      </c>
      <c r="R38" s="48">
        <v>9045</v>
      </c>
      <c r="S38" s="47">
        <v>37.869999999999997</v>
      </c>
      <c r="T38" s="50">
        <v>10.52</v>
      </c>
      <c r="U38" s="49">
        <v>11864</v>
      </c>
      <c r="V38" s="47">
        <v>49.67</v>
      </c>
      <c r="W38" s="50">
        <v>13.8</v>
      </c>
      <c r="X38" s="49" t="s">
        <v>75</v>
      </c>
      <c r="Y38" s="15"/>
      <c r="Z38" s="41" t="s">
        <v>80</v>
      </c>
      <c r="AA38" s="41" t="s">
        <v>80</v>
      </c>
      <c r="AB38" s="41" t="s">
        <v>80</v>
      </c>
      <c r="AC38" s="107">
        <f>[1]GAZ!AC52</f>
        <v>1367.307</v>
      </c>
      <c r="AD38" s="56">
        <f t="shared" si="0"/>
        <v>99.999900000000011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3">
        <v>28</v>
      </c>
      <c r="B39" s="45">
        <v>94.3643</v>
      </c>
      <c r="C39" s="45">
        <v>2.8845999999999998</v>
      </c>
      <c r="D39" s="45">
        <v>0.80230000000000001</v>
      </c>
      <c r="E39" s="45">
        <v>0.1091</v>
      </c>
      <c r="F39" s="45">
        <v>0.13550000000000001</v>
      </c>
      <c r="G39" s="45">
        <v>2.0999999999999999E-3</v>
      </c>
      <c r="H39" s="45">
        <v>3.2399999999999998E-2</v>
      </c>
      <c r="I39" s="45">
        <v>2.1899999999999999E-2</v>
      </c>
      <c r="J39" s="45">
        <v>2.2599999999999999E-2</v>
      </c>
      <c r="K39" s="45">
        <v>4.3E-3</v>
      </c>
      <c r="L39" s="45">
        <v>0.97430000000000005</v>
      </c>
      <c r="M39" s="45">
        <v>0.64659999999999995</v>
      </c>
      <c r="N39" s="46">
        <v>0.71330000000000005</v>
      </c>
      <c r="O39" s="48">
        <v>8201</v>
      </c>
      <c r="P39" s="47">
        <v>34.340000000000003</v>
      </c>
      <c r="Q39" s="50">
        <v>9.5399999999999991</v>
      </c>
      <c r="R39" s="48">
        <v>9091</v>
      </c>
      <c r="S39" s="47">
        <v>38.06</v>
      </c>
      <c r="T39" s="50">
        <v>10.57</v>
      </c>
      <c r="U39" s="49">
        <v>11814</v>
      </c>
      <c r="V39" s="47">
        <v>49.46</v>
      </c>
      <c r="W39" s="50">
        <v>13.74</v>
      </c>
      <c r="X39" s="49" t="s">
        <v>81</v>
      </c>
      <c r="Y39" s="15"/>
      <c r="Z39" s="41"/>
      <c r="AA39" s="41"/>
      <c r="AB39" s="41"/>
      <c r="AC39" s="107">
        <v>1171.268</v>
      </c>
      <c r="AD39" s="56">
        <f t="shared" si="0"/>
        <v>100</v>
      </c>
      <c r="AE39" s="7" t="str">
        <f t="shared" si="1"/>
        <v>ОК</v>
      </c>
      <c r="AF39" s="4"/>
      <c r="AG39" s="4"/>
      <c r="AH39" s="4"/>
    </row>
    <row r="40" spans="1:34" ht="12" customHeight="1" x14ac:dyDescent="0.25">
      <c r="A40" s="13">
        <v>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16"/>
      <c r="P40" s="15"/>
      <c r="Q40" s="17"/>
      <c r="R40" s="16"/>
      <c r="S40" s="15"/>
      <c r="T40" s="17"/>
      <c r="U40" s="49"/>
      <c r="V40" s="47"/>
      <c r="W40" s="50"/>
      <c r="X40" s="49"/>
      <c r="Y40" s="15"/>
      <c r="Z40" s="41"/>
      <c r="AA40" s="41"/>
      <c r="AB40" s="42"/>
      <c r="AC40" s="51"/>
      <c r="AD40" s="56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3">
        <v>30</v>
      </c>
      <c r="B41" s="59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60"/>
      <c r="N41" s="46"/>
      <c r="O41" s="48"/>
      <c r="P41" s="47"/>
      <c r="Q41" s="50"/>
      <c r="R41" s="48"/>
      <c r="S41" s="47"/>
      <c r="T41" s="50"/>
      <c r="U41" s="49"/>
      <c r="V41" s="47"/>
      <c r="W41" s="50"/>
      <c r="X41" s="49"/>
      <c r="Y41" s="15"/>
      <c r="Z41" s="41"/>
      <c r="AA41" s="41"/>
      <c r="AB41" s="41"/>
      <c r="AC41" s="51"/>
      <c r="AD41" s="56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19">
        <v>31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19"/>
      <c r="O42" s="16"/>
      <c r="P42" s="15"/>
      <c r="Q42" s="17"/>
      <c r="R42" s="16"/>
      <c r="S42" s="15"/>
      <c r="T42" s="17"/>
      <c r="U42" s="25"/>
      <c r="V42" s="23"/>
      <c r="W42" s="24"/>
      <c r="X42" s="58"/>
      <c r="Y42" s="23"/>
      <c r="Z42" s="43"/>
      <c r="AA42" s="43"/>
      <c r="AB42" s="44"/>
      <c r="AC42" s="57"/>
      <c r="AD42" s="56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101" t="s">
        <v>9</v>
      </c>
      <c r="B43" s="101"/>
      <c r="C43" s="101"/>
      <c r="D43" s="101"/>
      <c r="E43" s="101"/>
      <c r="F43" s="101"/>
      <c r="G43" s="101"/>
      <c r="H43" s="102"/>
      <c r="I43" s="99" t="s">
        <v>7</v>
      </c>
      <c r="J43" s="100"/>
      <c r="K43" s="26">
        <v>0</v>
      </c>
      <c r="L43" s="97" t="s">
        <v>8</v>
      </c>
      <c r="M43" s="98"/>
      <c r="N43" s="27">
        <v>0</v>
      </c>
      <c r="O43" s="90">
        <v>8215.8362266681233</v>
      </c>
      <c r="P43" s="86">
        <v>34.395745743869206</v>
      </c>
      <c r="Q43" s="86">
        <v>9.5525865924004894</v>
      </c>
      <c r="R43" s="86">
        <v>9107.922162705132</v>
      </c>
      <c r="S43" s="86">
        <v>38.134543693469958</v>
      </c>
      <c r="T43" s="88">
        <v>10.592116895034112</v>
      </c>
      <c r="U43" s="28"/>
      <c r="V43" s="29"/>
      <c r="W43" s="29"/>
      <c r="X43" s="29"/>
      <c r="Y43" s="29"/>
      <c r="Z43" s="29"/>
      <c r="AA43" s="53" t="s">
        <v>53</v>
      </c>
      <c r="AB43" s="29"/>
      <c r="AC43" s="62">
        <v>54546.59</v>
      </c>
      <c r="AD43" s="35"/>
      <c r="AE43" s="7"/>
      <c r="AF43" s="4"/>
      <c r="AG43" s="4"/>
      <c r="AH43" s="4"/>
    </row>
    <row r="44" spans="1:34" ht="15" customHeight="1" thickBot="1" x14ac:dyDescent="0.3">
      <c r="A44" s="36"/>
      <c r="B44" s="30"/>
      <c r="C44" s="30"/>
      <c r="D44" s="30"/>
      <c r="E44" s="30"/>
      <c r="F44" s="30"/>
      <c r="G44" s="30"/>
      <c r="H44" s="92" t="s">
        <v>3</v>
      </c>
      <c r="I44" s="93"/>
      <c r="J44" s="93"/>
      <c r="K44" s="93"/>
      <c r="L44" s="93"/>
      <c r="M44" s="93"/>
      <c r="N44" s="94"/>
      <c r="O44" s="91"/>
      <c r="P44" s="87"/>
      <c r="Q44" s="87"/>
      <c r="R44" s="87"/>
      <c r="S44" s="87"/>
      <c r="T44" s="89"/>
      <c r="U44" s="28"/>
      <c r="V44" s="30"/>
      <c r="W44" s="30"/>
      <c r="X44" s="30"/>
      <c r="Y44" s="30"/>
      <c r="Z44" s="30"/>
      <c r="AA44" s="30"/>
      <c r="AB44" s="30"/>
      <c r="AC44" s="31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0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0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0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8" fitToHeight="0" orientation="landscape" r:id="rId1"/>
  <ignoredErrors>
    <ignoredError sqref="AC12:AC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2016-12-01T09:14:47Z</cp:lastPrinted>
  <dcterms:created xsi:type="dcterms:W3CDTF">2016-10-07T07:24:19Z</dcterms:created>
  <dcterms:modified xsi:type="dcterms:W3CDTF">2017-03-02T14:23:08Z</dcterms:modified>
</cp:coreProperties>
</file>