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536" windowHeight="9432"/>
  </bookViews>
  <sheets>
    <sheet name="паспорт 3" sheetId="3" r:id="rId1"/>
    <sheet name="додаток 1 до маршруту 3" sheetId="9" r:id="rId2"/>
  </sheets>
  <externalReferences>
    <externalReference r:id="rId3"/>
  </externalReferences>
  <definedNames>
    <definedName name="_xlnm.Print_Area" localSheetId="0">'паспорт 3'!$A$1:$AB$49</definedName>
  </definedNames>
  <calcPr calcId="145621"/>
</workbook>
</file>

<file path=xl/calcChain.xml><?xml version="1.0" encoding="utf-8"?>
<calcChain xmlns="http://schemas.openxmlformats.org/spreadsheetml/2006/main">
  <c r="E77" i="9" l="1"/>
  <c r="E81" i="9" s="1"/>
  <c r="R43" i="3"/>
  <c r="R47" i="3" s="1"/>
  <c r="T39" i="3"/>
  <c r="S39" i="3"/>
  <c r="R39" i="3"/>
  <c r="Q39" i="3"/>
  <c r="P39" i="3"/>
  <c r="O39" i="3"/>
  <c r="AC38" i="3"/>
  <c r="AD38" i="3" s="1"/>
  <c r="AC37" i="3"/>
  <c r="AD37" i="3" s="1"/>
  <c r="AC36" i="3"/>
  <c r="AD36" i="3" s="1"/>
  <c r="AC35" i="3"/>
  <c r="AD35" i="3" s="1"/>
  <c r="AC34" i="3"/>
  <c r="AD34" i="3" s="1"/>
  <c r="AC33" i="3"/>
  <c r="AD33" i="3" s="1"/>
  <c r="AC32" i="3"/>
  <c r="AD32" i="3" s="1"/>
  <c r="AC31" i="3"/>
  <c r="AD31" i="3" s="1"/>
  <c r="AC30" i="3"/>
  <c r="AD30" i="3" s="1"/>
  <c r="AC29" i="3"/>
  <c r="AD29" i="3" s="1"/>
  <c r="AC28" i="3"/>
  <c r="AD28" i="3" s="1"/>
  <c r="AC27" i="3"/>
  <c r="AD27" i="3" s="1"/>
  <c r="AC26" i="3"/>
  <c r="AD26" i="3" s="1"/>
  <c r="AC25" i="3"/>
  <c r="AD25" i="3" s="1"/>
  <c r="AC24" i="3"/>
  <c r="AD24" i="3" s="1"/>
  <c r="AC23" i="3"/>
  <c r="AD23" i="3" s="1"/>
  <c r="AC22" i="3"/>
  <c r="AD22" i="3" s="1"/>
  <c r="AC21" i="3"/>
  <c r="AD21" i="3" s="1"/>
  <c r="AC20" i="3"/>
  <c r="AD20" i="3" s="1"/>
  <c r="AC19" i="3"/>
  <c r="AD19" i="3" s="1"/>
  <c r="AC18" i="3"/>
  <c r="AD18" i="3" s="1"/>
  <c r="AC17" i="3"/>
  <c r="AD17" i="3" s="1"/>
  <c r="AC16" i="3"/>
  <c r="AD16" i="3" s="1"/>
  <c r="AC15" i="3"/>
  <c r="AD15" i="3" s="1"/>
  <c r="AC14" i="3"/>
  <c r="AD14" i="3" s="1"/>
  <c r="AC13" i="3"/>
  <c r="AD13" i="3" s="1"/>
  <c r="AC12" i="3"/>
  <c r="AC11" i="3"/>
  <c r="AA5" i="3"/>
  <c r="X5" i="3"/>
  <c r="R45" i="3" l="1"/>
  <c r="E79" i="9"/>
</calcChain>
</file>

<file path=xl/sharedStrings.xml><?xml version="1.0" encoding="utf-8"?>
<sst xmlns="http://schemas.openxmlformats.org/spreadsheetml/2006/main" count="163" uniqueCount="133">
  <si>
    <t>Вимірювальна хіміко-аналітична лабораторія</t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</si>
  <si>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</si>
  <si>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</si>
  <si>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</si>
  <si>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</si>
  <si>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</si>
  <si>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</si>
  <si>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</si>
  <si>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</si>
  <si>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</si>
  <si>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</si>
  <si>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</si>
  <si>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</si>
  <si>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</si>
  <si>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</si>
  <si>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</si>
  <si>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</si>
  <si>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</si>
  <si>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</si>
  <si>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</si>
  <si>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</si>
  <si>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</si>
  <si>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</si>
  <si>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</si>
  <si>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</si>
  <si>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</si>
  <si>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</si>
  <si>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</si>
  <si>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</si>
  <si>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</si>
  <si>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</si>
  <si>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</si>
  <si>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</si>
  <si>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</si>
  <si>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</si>
  <si>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</si>
  <si>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</si>
  <si>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</si>
  <si>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</si>
  <si>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</si>
  <si>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</si>
  <si>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</si>
  <si>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</si>
  <si>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</si>
  <si>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ПАСПОРТ ФІЗИКО-ХІМІЧНИХ ПОКАЗНИКІВ ПРИРОДНОГО ГАЗУ  № 3</t>
  </si>
  <si>
    <t>ПАТ "УКРТРАНСГАЗ"                                                                                                                                                   Філія "УМГ "КИЇВТРАНСГАЗ"                                                                              Бердичівське ЛВУМГ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</si>
  <si>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ПАТ Хмельницькгаз, ПАТ Коростишівгаз, РВУ Київавтогаз, ТОВ ТЕК "Ітера Україна", ТОВ "Альтарф", ВРТП "Укргазенергосервіс", ТОВ "Сігнет-Центр", ТОВ "Газпостачсервіс", ТОВ "ЕККО ГРУП", ТОВ "ЕКО-СФЕРА", ТОВ "УКРФЛОРА ВІННИЦЯ"</t>
    </r>
  </si>
  <si>
    <t>Маршрут № 3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</si>
  <si>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Дашава-Київ (ДК)</t>
    </r>
  </si>
  <si>
    <t>Область</t>
  </si>
  <si>
    <t>ГРС, прямий споживач</t>
  </si>
  <si>
    <t xml:space="preserve"> МДж/м³</t>
  </si>
  <si>
    <t>ккал/м³</t>
  </si>
  <si>
    <t>кВт*год./м³</t>
  </si>
  <si>
    <t>Житомирська обл</t>
  </si>
  <si>
    <t>ГРС Житомир,56ZOPZНІ40943010 (56ZOPZНІ4094302Z)</t>
  </si>
  <si>
    <t>ГРС Житомир АГНКС-1 (прямий споживач ДП "Укравтогаз") 56ZOPZНІ4094401Х</t>
  </si>
  <si>
    <t>ГРС Сінгури, 56ZOPZНІ4098001Т</t>
  </si>
  <si>
    <t>ГРС Гуйва, 56ZOPZНІ40986015</t>
  </si>
  <si>
    <t>ГРС Озерянка, 56ZOPZНІ4097601А</t>
  </si>
  <si>
    <t>ГРС Глибочиця,56ZOPZНІ4096502Н</t>
  </si>
  <si>
    <t xml:space="preserve">ГРС Глибочиця АГНКС (прямий споживач ТОВ ТЕК ІТЕРА України),56ZOPZНІ4096503F </t>
  </si>
  <si>
    <t>ГРС Василівка, 56ZOPZНІ4095701G</t>
  </si>
  <si>
    <t>ГРС Висока Піч,  56ZOPZНІ40960012</t>
  </si>
  <si>
    <t>ГРС Рея, 56ZOPZНІ4096401N</t>
  </si>
  <si>
    <t>ГРС Гришківці,56ZOPZНІ4096701В</t>
  </si>
  <si>
    <t>ГРС Бердичів АГНКС-1 56ZOPZНІ40967029 (прямий споживач РВУ "Київавтогаз")</t>
  </si>
  <si>
    <t>ГРС Бердичів АГНКС 2(прямий споживач ТОВ "Альтарф"), 56ZOPZНІ4094704F</t>
  </si>
  <si>
    <t>ГРС Бердичів ВРТП "Укргазенергосервіс" (прямий споживач ВРТП"Укргазенергосервіс"), 56ZOPZНІ4094703Н</t>
  </si>
  <si>
    <t xml:space="preserve">ГРС Садки, 56ZOPZНІ4097902Х </t>
  </si>
  <si>
    <t>ГРС Чуднів, 56ZOPZНІ4095301W</t>
  </si>
  <si>
    <t>ГРС Великі Коровинці,  56ZOPZНІ4095801С</t>
  </si>
  <si>
    <t>ГРС Галіївка, 56ZOPZНІ4096301R</t>
  </si>
  <si>
    <t>ГРС Любар, 56ZOPZНІ40950017</t>
  </si>
  <si>
    <t>ГРС  Нова Чорторія, 56ZOPZНІ4097501Е</t>
  </si>
  <si>
    <t xml:space="preserve">ГРС Липно, 56ZOPZНІ4097201Q  </t>
  </si>
  <si>
    <t>ГРС Романів,  56ZOPZНІ40951013</t>
  </si>
  <si>
    <t>ГРС Врублівка,56ZOPZНІ4096101Z</t>
  </si>
  <si>
    <t>ГРС Попільня, 56ZOPZНІ40987011</t>
  </si>
  <si>
    <t>ГРС Андрушки, 56ZOPZНІ4092901N</t>
  </si>
  <si>
    <t>ГРС Андрушки СІГНЕТ-ЦЕНТР, 56ZOPZНІ4092902L                                                                         (прямий споживач ТОВ "Сігнет - Центр")</t>
  </si>
  <si>
    <t>ГРС Червоне, 56ZOPZНІ4098401D</t>
  </si>
  <si>
    <t xml:space="preserve">ГРС Андрушівка, 56ZOPZНІ4094501Т </t>
  </si>
  <si>
    <t>ГРС Стара Котельня,  56ZOPZНІ4098201L</t>
  </si>
  <si>
    <t>ГРС  Вчорайше, 56ZOPZНІ4096201V</t>
  </si>
  <si>
    <t>ГРС  Баранівка ,56ZOPZНІ4094601Р</t>
  </si>
  <si>
    <t xml:space="preserve">ГРС  Довбиш,56ZOPZНІ4094801Н </t>
  </si>
  <si>
    <t>ГРС Кам"яний Брід, 56ZOPZНІ40969013</t>
  </si>
  <si>
    <t>ГРС Бабичівка,56ZOPZНІ4095401S</t>
  </si>
  <si>
    <t>ГРС Коростишів ,56ZOPZНІ4094901D</t>
  </si>
  <si>
    <t>ГРС Студениця, 56ZOPZНІ4098301</t>
  </si>
  <si>
    <t>Хмельницька обл</t>
  </si>
  <si>
    <t>ГРС Полонне, 56ZOPHML4099201Q</t>
  </si>
  <si>
    <t>Вінницька обл</t>
  </si>
  <si>
    <t xml:space="preserve"> ГРС Вінниця Північна - Якушинці (прямий споживач ТОВ "Газпостачсервіс"), 56ZOPVIN4092213Х</t>
  </si>
  <si>
    <t>ГРС Вінниця Північна АГНКС1 (прямий споживач ДП "Укравтогаз") Вінниця Південна, 56ZOPVIN4092311Х</t>
  </si>
  <si>
    <t>ГРС Вінниця Південна, 56ZOPVIN40921017</t>
  </si>
  <si>
    <t>ГРС Вінниця Південна АГНКС1 ЕККО ГРУП (прямий спожива ТОВ "ЕККО ГРУП"), 56ZOPVIN40921025</t>
  </si>
  <si>
    <t>ГРС Вінниця Східна, 56ZOPVIN4092401W</t>
  </si>
  <si>
    <t>ГРС Гнівань, 56ZOPVIN4092501S</t>
  </si>
  <si>
    <t>ГРС Ластівка, 56ZOPVIN40940011</t>
  </si>
  <si>
    <t>ГРС Хмільник,  56ZOPVIN4092801G</t>
  </si>
  <si>
    <t>ГРС Сальниця,56ZOPVIN40939017</t>
  </si>
  <si>
    <t>ГРС Калинівка,  56ZOPVIN4092601О</t>
  </si>
  <si>
    <t>ГРС  Корделівка, 56ZOPVIN4093401R</t>
  </si>
  <si>
    <t>ГРС Люлинці,  56ZOPVIN4093501N</t>
  </si>
  <si>
    <t>ГРС Радівка,56ZOPVIN4093701F</t>
  </si>
  <si>
    <t>ГРС Хомутинці, 56ZOPVIN4094101Y</t>
  </si>
  <si>
    <t>ГРС Сальник, 56ZOPVIN4093801В</t>
  </si>
  <si>
    <t>ГРС Козятин , 56ZOPVIN4092702І</t>
  </si>
  <si>
    <t>ГРС  Глухівці, 56ZOPVIN40930016</t>
  </si>
  <si>
    <t>ГРС Перемога, 56ZOPVIN4093601J</t>
  </si>
  <si>
    <t>ГРС Турбів,56ZOPVIN4094201U</t>
  </si>
  <si>
    <t>ГРС Дружба УКРАФЛОРА- ВІННИЦЯ (прямий споживач УКРАФЛОРА-ВІННИЦЯ), 56ZOPVIN40931012</t>
  </si>
  <si>
    <t>ГРС Війтівці, 56ZOPVIN4093201Z</t>
  </si>
  <si>
    <t>ГРС Махнівка, 56ZOPVIN4093301V</t>
  </si>
  <si>
    <t>˂0,02</t>
  </si>
  <si>
    <t>˂0,006</t>
  </si>
  <si>
    <t>відс.</t>
  </si>
  <si>
    <t>ГРС Бердичів, 56ZOPZНІ4094701L (56ZOPZНІ4094702J)</t>
  </si>
  <si>
    <t>ГРС Сміла-Іванопіль, 56ZOPZНІ4098101Е</t>
  </si>
  <si>
    <t>ГРС Миропіль, 56ZOPZНІ4097401І</t>
  </si>
  <si>
    <t>ГРС Першотравенськ , 56ZOPHML4099301М</t>
  </si>
  <si>
    <t>ГРС Прислуч, 56ZOPZHI4097502C</t>
  </si>
  <si>
    <t>ГРС Сміла Подорожнє, 56ZOPZYI4098102C</t>
  </si>
  <si>
    <t>ГРС Вінниця Північна, 56ZOPVIN40922013 (56ZOPVIN40922021)</t>
  </si>
  <si>
    <t>ГРС Калинівка Еко-Сфера (прямий споживач ТОВ ЕКО-Сфера),56ZOPZHI4092602Х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</si>
  <si>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Times New Roman"/>
        <family val="1"/>
        <charset val="204"/>
      </rPr>
      <t>№ 3</t>
    </r>
  </si>
  <si>
    <r>
      <t xml:space="preserve">Cередньозважене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</t>
    </r>
  </si>
  <si>
    <r>
      <t xml:space="preserve">Середньозважене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 по маршруту № 3</t>
    </r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</si>
  <si>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</si>
  <si>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</si>
  <si>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Вміст одоранта при одоризації становить 16 г на 1 000 м³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</si>
</sst>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  <numFmt numFmtId="170" formatCode="0_ ;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26" fillId="0" borderId="0"/>
    <xf numFmtId="0" fontId="30" fillId="0" borderId="0"/>
    <xf numFmtId="0" fontId="1" fillId="0" borderId="0"/>
    <xf numFmtId="0" fontId="31" fillId="0" borderId="0"/>
    <xf numFmtId="0" fontId="27" fillId="0" borderId="0"/>
    <xf numFmtId="0" fontId="27" fillId="0" borderId="0"/>
    <xf numFmtId="43" fontId="26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1" fillId="0" borderId="0" xfId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4" fillId="2" borderId="24" xfId="1" applyFont="1" applyFill="1" applyBorder="1" applyAlignment="1" applyProtection="1">
      <alignment horizontal="center" vertical="center" textRotation="90" wrapText="1"/>
      <protection locked="0"/>
    </xf>
    <xf numFmtId="0" fontId="4" fillId="2" borderId="25" xfId="1" applyFont="1" applyFill="1" applyBorder="1" applyAlignment="1" applyProtection="1">
      <alignment horizontal="center" vertical="center" textRotation="90" wrapText="1"/>
      <protection locked="0"/>
    </xf>
    <xf numFmtId="0" fontId="4" fillId="2" borderId="26" xfId="1" applyFont="1" applyFill="1" applyBorder="1" applyAlignment="1" applyProtection="1">
      <alignment horizontal="center" vertical="center" textRotation="90" wrapText="1"/>
      <protection locked="0"/>
    </xf>
    <xf numFmtId="0" fontId="4" fillId="2" borderId="27" xfId="1" applyFont="1" applyFill="1" applyBorder="1" applyAlignment="1" applyProtection="1">
      <alignment horizontal="center" vertical="center" textRotation="90" wrapText="1"/>
      <protection locked="0"/>
    </xf>
    <xf numFmtId="0" fontId="4" fillId="2" borderId="21" xfId="1" applyFont="1" applyFill="1" applyBorder="1" applyAlignment="1" applyProtection="1">
      <alignment horizontal="center" vertical="center" textRotation="90" wrapText="1"/>
      <protection locked="0"/>
    </xf>
    <xf numFmtId="0" fontId="4" fillId="2" borderId="28" xfId="1" applyFont="1" applyFill="1" applyBorder="1" applyAlignment="1" applyProtection="1">
      <alignment horizontal="center" vertical="center" textRotation="90" wrapText="1"/>
      <protection locked="0"/>
    </xf>
    <xf numFmtId="0" fontId="4" fillId="2" borderId="29" xfId="1" applyFont="1" applyFill="1" applyBorder="1" applyAlignment="1" applyProtection="1">
      <alignment horizontal="center" vertical="center" textRotation="90" wrapText="1"/>
      <protection locked="0"/>
    </xf>
    <xf numFmtId="0" fontId="4" fillId="2" borderId="30" xfId="1" applyFont="1" applyFill="1" applyBorder="1" applyAlignment="1" applyProtection="1">
      <alignment horizontal="center" vertical="center" textRotation="90" wrapText="1"/>
      <protection locked="0"/>
    </xf>
    <xf numFmtId="0" fontId="4" fillId="2" borderId="31" xfId="1" applyFont="1" applyFill="1" applyBorder="1" applyAlignment="1" applyProtection="1">
      <alignment horizontal="center" vertical="center" textRotation="90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8" fillId="2" borderId="39" xfId="1" applyFont="1" applyFill="1" applyBorder="1" applyAlignment="1" applyProtection="1">
      <alignment horizontal="center" vertical="center" wrapText="1"/>
      <protection locked="0"/>
    </xf>
    <xf numFmtId="0" fontId="8" fillId="2" borderId="40" xfId="1" applyFont="1" applyFill="1" applyBorder="1" applyAlignment="1" applyProtection="1">
      <alignment horizontal="center" vertical="center" wrapText="1"/>
      <protection locked="0"/>
    </xf>
    <xf numFmtId="167" fontId="9" fillId="2" borderId="0" xfId="1" applyNumberFormat="1" applyFont="1" applyFill="1"/>
    <xf numFmtId="0" fontId="10" fillId="2" borderId="0" xfId="1" applyFont="1" applyFill="1" applyAlignment="1">
      <alignment horizontal="center"/>
    </xf>
    <xf numFmtId="2" fontId="9" fillId="2" borderId="0" xfId="1" applyNumberFormat="1" applyFont="1" applyFill="1" applyProtection="1"/>
    <xf numFmtId="0" fontId="9" fillId="2" borderId="0" xfId="1" applyFont="1" applyFill="1" applyProtection="1"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8" fillId="2" borderId="18" xfId="1" applyFont="1" applyFill="1" applyBorder="1" applyAlignment="1" applyProtection="1">
      <alignment horizontal="center" vertical="center" wrapText="1"/>
      <protection locked="0"/>
    </xf>
    <xf numFmtId="0" fontId="8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1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4" fillId="2" borderId="43" xfId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165" fontId="8" fillId="2" borderId="44" xfId="1" applyNumberFormat="1" applyFont="1" applyFill="1" applyBorder="1" applyAlignment="1">
      <alignment horizontal="center"/>
    </xf>
    <xf numFmtId="165" fontId="8" fillId="2" borderId="39" xfId="1" applyNumberFormat="1" applyFont="1" applyFill="1" applyBorder="1" applyAlignment="1">
      <alignment horizontal="center"/>
    </xf>
    <xf numFmtId="165" fontId="8" fillId="2" borderId="45" xfId="1" applyNumberFormat="1" applyFont="1" applyFill="1" applyBorder="1" applyAlignment="1">
      <alignment horizontal="center"/>
    </xf>
    <xf numFmtId="165" fontId="8" fillId="2" borderId="38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/>
    </xf>
    <xf numFmtId="165" fontId="8" fillId="2" borderId="41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166" fontId="8" fillId="2" borderId="38" xfId="1" applyNumberFormat="1" applyFont="1" applyFill="1" applyBorder="1" applyAlignment="1">
      <alignment horizontal="center"/>
    </xf>
    <xf numFmtId="166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43" xfId="1" applyNumberFormat="1" applyFont="1" applyFill="1" applyBorder="1" applyAlignment="1">
      <alignment horizontal="center"/>
    </xf>
    <xf numFmtId="3" fontId="8" fillId="2" borderId="42" xfId="1" applyNumberFormat="1" applyFont="1" applyFill="1" applyBorder="1" applyAlignment="1" applyProtection="1">
      <alignment horizontal="center"/>
      <protection locked="0"/>
    </xf>
    <xf numFmtId="2" fontId="8" fillId="2" borderId="17" xfId="1" applyNumberFormat="1" applyFont="1" applyFill="1" applyBorder="1" applyAlignment="1">
      <alignment horizontal="center"/>
    </xf>
    <xf numFmtId="2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8" xfId="1" applyNumberFormat="1" applyFont="1" applyFill="1" applyBorder="1" applyAlignment="1">
      <alignment horizontal="center"/>
    </xf>
    <xf numFmtId="4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6" xfId="1" applyNumberFormat="1" applyFont="1" applyFill="1" applyBorder="1" applyAlignment="1">
      <alignment horizontal="center"/>
    </xf>
    <xf numFmtId="2" fontId="8" fillId="2" borderId="39" xfId="1" applyNumberFormat="1" applyFont="1" applyFill="1" applyBorder="1" applyAlignment="1">
      <alignment horizontal="center"/>
    </xf>
    <xf numFmtId="2" fontId="4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1" applyNumberFormat="1" applyFont="1" applyFill="1" applyBorder="1" applyAlignment="1">
      <alignment horizontal="center"/>
    </xf>
    <xf numFmtId="3" fontId="8" fillId="2" borderId="17" xfId="1" applyNumberFormat="1" applyFont="1" applyFill="1" applyBorder="1" applyAlignment="1">
      <alignment horizontal="center"/>
    </xf>
    <xf numFmtId="2" fontId="8" fillId="2" borderId="18" xfId="1" applyNumberFormat="1" applyFont="1" applyFill="1" applyBorder="1" applyAlignment="1">
      <alignment horizontal="center"/>
    </xf>
    <xf numFmtId="167" fontId="1" fillId="0" borderId="0" xfId="1" applyNumberFormat="1"/>
    <xf numFmtId="0" fontId="11" fillId="0" borderId="0" xfId="1" applyFont="1" applyAlignment="1">
      <alignment horizontal="center"/>
    </xf>
    <xf numFmtId="2" fontId="1" fillId="0" borderId="0" xfId="1" applyNumberFormat="1" applyProtection="1"/>
    <xf numFmtId="0" fontId="8" fillId="0" borderId="0" xfId="1" applyFont="1" applyBorder="1" applyAlignment="1" applyProtection="1">
      <alignment vertical="center" wrapText="1"/>
      <protection locked="0"/>
    </xf>
    <xf numFmtId="0" fontId="13" fillId="0" borderId="50" xfId="1" applyFont="1" applyBorder="1" applyAlignment="1" applyProtection="1">
      <alignment vertical="center"/>
      <protection locked="0"/>
    </xf>
    <xf numFmtId="168" fontId="7" fillId="0" borderId="50" xfId="1" applyNumberFormat="1" applyFont="1" applyBorder="1" applyAlignment="1">
      <alignment vertical="center" wrapText="1"/>
    </xf>
    <xf numFmtId="168" fontId="16" fillId="0" borderId="0" xfId="1" applyNumberFormat="1" applyFont="1" applyFill="1" applyBorder="1" applyAlignment="1">
      <alignment horizontal="right" vertical="center" wrapText="1"/>
    </xf>
    <xf numFmtId="167" fontId="17" fillId="0" borderId="0" xfId="1" applyNumberFormat="1" applyFont="1" applyBorder="1" applyAlignment="1">
      <alignment horizontal="right" vertical="center"/>
    </xf>
    <xf numFmtId="0" fontId="1" fillId="0" borderId="0" xfId="1"/>
    <xf numFmtId="167" fontId="18" fillId="0" borderId="0" xfId="1" applyNumberFormat="1" applyFont="1" applyBorder="1" applyAlignment="1">
      <alignment horizontal="left" vertical="center"/>
    </xf>
    <xf numFmtId="0" fontId="19" fillId="0" borderId="0" xfId="1" applyFont="1" applyAlignment="1" applyProtection="1">
      <alignment vertical="center"/>
      <protection locked="0"/>
    </xf>
    <xf numFmtId="168" fontId="16" fillId="0" borderId="0" xfId="1" applyNumberFormat="1" applyFont="1" applyBorder="1" applyAlignment="1">
      <alignment horizontal="right" vertical="center" wrapText="1"/>
    </xf>
    <xf numFmtId="0" fontId="25" fillId="0" borderId="0" xfId="1" applyFont="1"/>
    <xf numFmtId="0" fontId="24" fillId="0" borderId="0" xfId="1" applyFont="1" applyAlignment="1"/>
    <xf numFmtId="169" fontId="15" fillId="0" borderId="50" xfId="1" applyNumberFormat="1" applyFont="1" applyBorder="1" applyAlignment="1" applyProtection="1">
      <alignment horizontal="right"/>
      <protection locked="0"/>
    </xf>
    <xf numFmtId="168" fontId="7" fillId="0" borderId="0" xfId="1" applyNumberFormat="1" applyFont="1" applyBorder="1" applyAlignment="1">
      <alignment vertical="center" wrapText="1"/>
    </xf>
    <xf numFmtId="0" fontId="14" fillId="0" borderId="0" xfId="1" applyFont="1" applyBorder="1" applyProtection="1">
      <protection locked="0"/>
    </xf>
    <xf numFmtId="0" fontId="1" fillId="0" borderId="0" xfId="1" applyBorder="1"/>
    <xf numFmtId="169" fontId="15" fillId="0" borderId="0" xfId="1" applyNumberFormat="1" applyFont="1" applyBorder="1" applyAlignment="1" applyProtection="1"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2" fillId="0" borderId="0" xfId="1" applyFont="1" applyBorder="1"/>
    <xf numFmtId="0" fontId="20" fillId="0" borderId="0" xfId="1" applyFont="1" applyBorder="1" applyProtection="1">
      <protection locked="0"/>
    </xf>
    <xf numFmtId="0" fontId="21" fillId="0" borderId="0" xfId="1" applyFont="1" applyBorder="1" applyProtection="1"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25" fillId="0" borderId="0" xfId="1" applyFont="1" applyBorder="1"/>
    <xf numFmtId="49" fontId="7" fillId="0" borderId="6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57" xfId="0" applyNumberFormat="1" applyFont="1" applyBorder="1" applyAlignment="1">
      <alignment vertical="center" wrapText="1"/>
    </xf>
    <xf numFmtId="49" fontId="7" fillId="0" borderId="43" xfId="0" applyNumberFormat="1" applyFont="1" applyBorder="1" applyAlignment="1">
      <alignment vertical="center" wrapText="1"/>
    </xf>
    <xf numFmtId="49" fontId="7" fillId="0" borderId="43" xfId="0" applyNumberFormat="1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168" fontId="7" fillId="0" borderId="50" xfId="1" applyNumberFormat="1" applyFont="1" applyBorder="1" applyAlignment="1">
      <alignment horizontal="center" vertical="center" wrapText="1"/>
    </xf>
    <xf numFmtId="0" fontId="19" fillId="0" borderId="51" xfId="1" applyFont="1" applyBorder="1" applyAlignment="1" applyProtection="1">
      <alignment horizontal="center" vertical="center"/>
      <protection locked="0"/>
    </xf>
    <xf numFmtId="0" fontId="33" fillId="0" borderId="0" xfId="1" applyFont="1"/>
    <xf numFmtId="0" fontId="32" fillId="0" borderId="0" xfId="1" applyFont="1" applyAlignment="1"/>
    <xf numFmtId="4" fontId="32" fillId="4" borderId="59" xfId="1" applyNumberFormat="1" applyFont="1" applyFill="1" applyBorder="1" applyAlignment="1">
      <alignment horizontal="center" vertical="center" wrapText="1"/>
    </xf>
    <xf numFmtId="4" fontId="32" fillId="4" borderId="33" xfId="1" applyNumberFormat="1" applyFont="1" applyFill="1" applyBorder="1" applyAlignment="1">
      <alignment horizontal="center" vertical="center" wrapText="1"/>
    </xf>
    <xf numFmtId="4" fontId="32" fillId="4" borderId="34" xfId="1" applyNumberFormat="1" applyFont="1" applyFill="1" applyBorder="1" applyAlignment="1">
      <alignment horizontal="center" vertical="center" wrapText="1"/>
    </xf>
    <xf numFmtId="4" fontId="33" fillId="0" borderId="61" xfId="1" applyNumberFormat="1" applyFont="1" applyFill="1" applyBorder="1" applyAlignment="1">
      <alignment horizontal="center" vertical="center" wrapText="1"/>
    </xf>
    <xf numFmtId="4" fontId="33" fillId="0" borderId="6" xfId="1" applyNumberFormat="1" applyFont="1" applyFill="1" applyBorder="1" applyAlignment="1">
      <alignment horizontal="center" vertical="center" wrapText="1"/>
    </xf>
    <xf numFmtId="4" fontId="33" fillId="0" borderId="62" xfId="1" applyNumberFormat="1" applyFont="1" applyFill="1" applyBorder="1" applyAlignment="1">
      <alignment horizontal="center" vertical="center" wrapText="1"/>
    </xf>
    <xf numFmtId="4" fontId="33" fillId="0" borderId="10" xfId="1" applyNumberFormat="1" applyFont="1" applyFill="1" applyBorder="1" applyAlignment="1">
      <alignment horizontal="center" vertical="center" wrapText="1"/>
    </xf>
    <xf numFmtId="4" fontId="33" fillId="0" borderId="63" xfId="1" applyNumberFormat="1" applyFont="1" applyFill="1" applyBorder="1" applyAlignment="1">
      <alignment horizontal="center" vertical="center" wrapText="1"/>
    </xf>
    <xf numFmtId="4" fontId="33" fillId="0" borderId="57" xfId="1" applyNumberFormat="1" applyFont="1" applyFill="1" applyBorder="1" applyAlignment="1">
      <alignment horizontal="center" vertical="center" wrapText="1"/>
    </xf>
    <xf numFmtId="4" fontId="32" fillId="3" borderId="64" xfId="1" applyNumberFormat="1" applyFont="1" applyFill="1" applyBorder="1" applyAlignment="1">
      <alignment horizontal="center" vertical="center"/>
    </xf>
    <xf numFmtId="3" fontId="32" fillId="3" borderId="64" xfId="1" applyNumberFormat="1" applyFont="1" applyFill="1" applyBorder="1" applyAlignment="1">
      <alignment horizontal="center" vertical="center"/>
    </xf>
    <xf numFmtId="4" fontId="32" fillId="3" borderId="16" xfId="1" applyNumberFormat="1" applyFont="1" applyFill="1" applyBorder="1" applyAlignment="1">
      <alignment horizontal="center" vertical="center"/>
    </xf>
    <xf numFmtId="0" fontId="13" fillId="0" borderId="50" xfId="1" applyFont="1" applyBorder="1" applyProtection="1">
      <protection locked="0"/>
    </xf>
    <xf numFmtId="0" fontId="8" fillId="0" borderId="0" xfId="1" applyFont="1"/>
    <xf numFmtId="0" fontId="8" fillId="0" borderId="0" xfId="1" applyFont="1" applyBorder="1" applyProtection="1">
      <protection locked="0"/>
    </xf>
    <xf numFmtId="170" fontId="33" fillId="0" borderId="52" xfId="12" applyNumberFormat="1" applyFont="1" applyFill="1" applyBorder="1" applyAlignment="1">
      <alignment horizontal="center" vertical="center" wrapText="1"/>
    </xf>
    <xf numFmtId="170" fontId="33" fillId="0" borderId="53" xfId="12" applyNumberFormat="1" applyFont="1" applyFill="1" applyBorder="1" applyAlignment="1">
      <alignment horizontal="center" vertical="center" wrapText="1"/>
    </xf>
    <xf numFmtId="170" fontId="33" fillId="0" borderId="60" xfId="12" applyNumberFormat="1" applyFont="1" applyFill="1" applyBorder="1" applyAlignment="1">
      <alignment horizontal="center" vertical="center" wrapText="1"/>
    </xf>
    <xf numFmtId="170" fontId="33" fillId="0" borderId="0" xfId="1" applyNumberFormat="1" applyFont="1"/>
    <xf numFmtId="168" fontId="12" fillId="0" borderId="4" xfId="1" applyNumberFormat="1" applyFont="1" applyBorder="1" applyAlignment="1">
      <alignment horizontal="right" vertical="center" wrapText="1"/>
    </xf>
    <xf numFmtId="167" fontId="17" fillId="0" borderId="5" xfId="1" applyNumberFormat="1" applyFont="1" applyFill="1" applyBorder="1" applyAlignment="1">
      <alignment horizontal="right" vertical="center"/>
    </xf>
    <xf numFmtId="167" fontId="17" fillId="0" borderId="5" xfId="1" applyNumberFormat="1" applyFont="1" applyBorder="1" applyAlignment="1">
      <alignment horizontal="right" vertical="center"/>
    </xf>
    <xf numFmtId="0" fontId="35" fillId="0" borderId="1" xfId="1" applyFont="1" applyBorder="1"/>
    <xf numFmtId="0" fontId="4" fillId="0" borderId="2" xfId="1" applyFont="1" applyBorder="1" applyProtection="1">
      <protection locked="0"/>
    </xf>
    <xf numFmtId="0" fontId="8" fillId="0" borderId="2" xfId="1" applyFont="1" applyBorder="1" applyProtection="1">
      <protection locked="0"/>
    </xf>
    <xf numFmtId="0" fontId="35" fillId="0" borderId="4" xfId="1" applyFont="1" applyBorder="1"/>
    <xf numFmtId="0" fontId="4" fillId="0" borderId="0" xfId="1" applyFont="1" applyBorder="1" applyProtection="1">
      <protection locked="0"/>
    </xf>
    <xf numFmtId="0" fontId="8" fillId="0" borderId="5" xfId="1" applyFont="1" applyBorder="1" applyProtection="1">
      <protection locked="0"/>
    </xf>
    <xf numFmtId="0" fontId="8" fillId="0" borderId="4" xfId="1" applyFont="1" applyBorder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8" fillId="0" borderId="0" xfId="1" applyFont="1" applyBorder="1"/>
    <xf numFmtId="0" fontId="37" fillId="0" borderId="0" xfId="1" applyFont="1" applyBorder="1"/>
    <xf numFmtId="0" fontId="37" fillId="0" borderId="0" xfId="1" applyFont="1" applyBorder="1" applyProtection="1">
      <protection locked="0"/>
    </xf>
    <xf numFmtId="0" fontId="19" fillId="0" borderId="0" xfId="1" applyFont="1" applyBorder="1" applyProtection="1">
      <protection locked="0"/>
    </xf>
    <xf numFmtId="0" fontId="19" fillId="0" borderId="0" xfId="1" applyFont="1" applyBorder="1"/>
    <xf numFmtId="0" fontId="8" fillId="0" borderId="11" xfId="1" applyFont="1" applyBorder="1" applyProtection="1">
      <protection locked="0"/>
    </xf>
    <xf numFmtId="0" fontId="8" fillId="0" borderId="12" xfId="1" applyFont="1" applyBorder="1" applyProtection="1">
      <protection locked="0"/>
    </xf>
    <xf numFmtId="0" fontId="8" fillId="0" borderId="13" xfId="1" applyFont="1" applyBorder="1" applyProtection="1">
      <protection locked="0"/>
    </xf>
    <xf numFmtId="165" fontId="33" fillId="0" borderId="8" xfId="1" applyNumberFormat="1" applyFont="1" applyBorder="1" applyAlignment="1">
      <alignment horizontal="center" vertical="center" wrapText="1"/>
    </xf>
    <xf numFmtId="165" fontId="33" fillId="0" borderId="35" xfId="1" applyNumberFormat="1" applyFont="1" applyBorder="1" applyAlignment="1">
      <alignment horizontal="center" vertical="center" wrapText="1"/>
    </xf>
    <xf numFmtId="165" fontId="33" fillId="0" borderId="6" xfId="1" applyNumberFormat="1" applyFont="1" applyBorder="1" applyAlignment="1">
      <alignment horizontal="center" vertical="center" wrapText="1"/>
    </xf>
    <xf numFmtId="1" fontId="33" fillId="0" borderId="36" xfId="1" applyNumberFormat="1" applyFont="1" applyBorder="1" applyAlignment="1">
      <alignment horizontal="center" vertical="center" wrapText="1"/>
    </xf>
    <xf numFmtId="2" fontId="33" fillId="0" borderId="7" xfId="1" applyNumberFormat="1" applyFont="1" applyBorder="1" applyAlignment="1">
      <alignment horizontal="center" vertical="center" wrapText="1"/>
    </xf>
    <xf numFmtId="2" fontId="33" fillId="0" borderId="9" xfId="1" applyNumberFormat="1" applyFont="1" applyBorder="1" applyAlignment="1">
      <alignment horizontal="center" vertical="center" wrapText="1"/>
    </xf>
    <xf numFmtId="1" fontId="33" fillId="0" borderId="6" xfId="1" applyNumberFormat="1" applyFont="1" applyBorder="1" applyAlignment="1">
      <alignment horizontal="center" vertical="center" wrapText="1"/>
    </xf>
    <xf numFmtId="2" fontId="33" fillId="0" borderId="37" xfId="1" applyNumberFormat="1" applyFont="1" applyBorder="1" applyAlignment="1">
      <alignment horizontal="center" vertical="center" wrapText="1"/>
    </xf>
    <xf numFmtId="1" fontId="33" fillId="0" borderId="7" xfId="1" applyNumberFormat="1" applyFont="1" applyBorder="1" applyAlignment="1">
      <alignment horizontal="center" vertical="center" wrapText="1"/>
    </xf>
    <xf numFmtId="2" fontId="33" fillId="0" borderId="8" xfId="1" applyNumberFormat="1" applyFont="1" applyBorder="1" applyAlignment="1">
      <alignment horizontal="center" vertical="center" wrapText="1"/>
    </xf>
    <xf numFmtId="166" fontId="33" fillId="0" borderId="38" xfId="1" applyNumberFormat="1" applyFont="1" applyBorder="1" applyAlignment="1">
      <alignment horizontal="center" vertical="center" wrapText="1"/>
    </xf>
    <xf numFmtId="166" fontId="33" fillId="0" borderId="18" xfId="1" applyNumberFormat="1" applyFont="1" applyBorder="1" applyAlignment="1">
      <alignment horizontal="center" vertical="center" wrapText="1"/>
    </xf>
    <xf numFmtId="165" fontId="33" fillId="0" borderId="18" xfId="1" applyNumberFormat="1" applyFont="1" applyBorder="1" applyAlignment="1">
      <alignment horizontal="center" vertical="center" wrapText="1"/>
    </xf>
    <xf numFmtId="165" fontId="33" fillId="0" borderId="41" xfId="1" applyNumberFormat="1" applyFont="1" applyBorder="1" applyAlignment="1">
      <alignment horizontal="center" vertical="center" wrapText="1"/>
    </xf>
    <xf numFmtId="165" fontId="33" fillId="0" borderId="10" xfId="1" applyNumberFormat="1" applyFont="1" applyBorder="1" applyAlignment="1">
      <alignment horizontal="center" vertical="center" wrapText="1"/>
    </xf>
    <xf numFmtId="1" fontId="33" fillId="0" borderId="42" xfId="1" applyNumberFormat="1" applyFont="1" applyBorder="1" applyAlignment="1">
      <alignment horizontal="center" vertical="center" wrapText="1"/>
    </xf>
    <xf numFmtId="2" fontId="33" fillId="0" borderId="17" xfId="1" applyNumberFormat="1" applyFont="1" applyBorder="1" applyAlignment="1">
      <alignment horizontal="center" vertical="center" wrapText="1"/>
    </xf>
    <xf numFmtId="2" fontId="33" fillId="0" borderId="19" xfId="1" applyNumberFormat="1" applyFont="1" applyBorder="1" applyAlignment="1">
      <alignment horizontal="center" vertical="center" wrapText="1"/>
    </xf>
    <xf numFmtId="1" fontId="33" fillId="0" borderId="10" xfId="1" applyNumberFormat="1" applyFont="1" applyBorder="1" applyAlignment="1">
      <alignment horizontal="center" vertical="center" wrapText="1"/>
    </xf>
    <xf numFmtId="2" fontId="33" fillId="0" borderId="38" xfId="1" applyNumberFormat="1" applyFont="1" applyBorder="1" applyAlignment="1">
      <alignment horizontal="center" vertical="center" wrapText="1"/>
    </xf>
    <xf numFmtId="1" fontId="33" fillId="0" borderId="17" xfId="1" applyNumberFormat="1" applyFont="1" applyBorder="1" applyAlignment="1">
      <alignment horizontal="center" vertical="center" wrapText="1"/>
    </xf>
    <xf numFmtId="2" fontId="33" fillId="0" borderId="18" xfId="1" applyNumberFormat="1" applyFont="1" applyBorder="1" applyAlignment="1">
      <alignment horizontal="center" vertical="center" wrapText="1"/>
    </xf>
    <xf numFmtId="165" fontId="32" fillId="0" borderId="18" xfId="1" applyNumberFormat="1" applyFont="1" applyBorder="1" applyAlignment="1">
      <alignment horizontal="center" vertical="center" wrapText="1"/>
    </xf>
    <xf numFmtId="165" fontId="32" fillId="0" borderId="41" xfId="1" applyNumberFormat="1" applyFont="1" applyBorder="1" applyAlignment="1">
      <alignment horizontal="center" vertical="center" wrapText="1"/>
    </xf>
    <xf numFmtId="165" fontId="32" fillId="0" borderId="10" xfId="1" applyNumberFormat="1" applyFont="1" applyBorder="1" applyAlignment="1">
      <alignment horizontal="center" vertical="center" wrapText="1"/>
    </xf>
    <xf numFmtId="1" fontId="32" fillId="0" borderId="42" xfId="1" applyNumberFormat="1" applyFont="1" applyBorder="1" applyAlignment="1">
      <alignment horizontal="center" vertical="center" wrapText="1"/>
    </xf>
    <xf numFmtId="2" fontId="32" fillId="0" borderId="17" xfId="1" applyNumberFormat="1" applyFont="1" applyBorder="1" applyAlignment="1">
      <alignment horizontal="center" vertical="center" wrapText="1"/>
    </xf>
    <xf numFmtId="2" fontId="32" fillId="0" borderId="19" xfId="1" applyNumberFormat="1" applyFont="1" applyBorder="1" applyAlignment="1">
      <alignment horizontal="center" vertical="center" wrapText="1"/>
    </xf>
    <xf numFmtId="1" fontId="32" fillId="0" borderId="10" xfId="1" applyNumberFormat="1" applyFont="1" applyBorder="1" applyAlignment="1">
      <alignment horizontal="center" vertical="center" wrapText="1"/>
    </xf>
    <xf numFmtId="2" fontId="32" fillId="0" borderId="38" xfId="1" applyNumberFormat="1" applyFont="1" applyBorder="1" applyAlignment="1">
      <alignment horizontal="center" vertical="center" wrapText="1"/>
    </xf>
    <xf numFmtId="1" fontId="32" fillId="0" borderId="17" xfId="1" applyNumberFormat="1" applyFont="1" applyBorder="1" applyAlignment="1">
      <alignment horizontal="center" vertical="center" wrapText="1"/>
    </xf>
    <xf numFmtId="2" fontId="32" fillId="0" borderId="18" xfId="1" applyNumberFormat="1" applyFont="1" applyBorder="1" applyAlignment="1">
      <alignment horizontal="center" vertical="center" wrapText="1"/>
    </xf>
    <xf numFmtId="0" fontId="4" fillId="0" borderId="21" xfId="1" applyFont="1" applyBorder="1" applyAlignment="1" applyProtection="1">
      <alignment horizontal="center" vertical="center" textRotation="90" wrapText="1"/>
      <protection locked="0"/>
    </xf>
    <xf numFmtId="0" fontId="4" fillId="0" borderId="25" xfId="1" applyFont="1" applyBorder="1" applyAlignment="1" applyProtection="1">
      <alignment horizontal="center" vertical="center" textRotation="90" wrapText="1"/>
      <protection locked="0"/>
    </xf>
    <xf numFmtId="168" fontId="7" fillId="0" borderId="50" xfId="1" applyNumberFormat="1" applyFont="1" applyBorder="1" applyAlignment="1">
      <alignment horizontal="center" vertical="center" wrapText="1"/>
    </xf>
    <xf numFmtId="169" fontId="15" fillId="0" borderId="50" xfId="1" applyNumberFormat="1" applyFont="1" applyBorder="1" applyAlignment="1" applyProtection="1">
      <alignment horizontal="center"/>
      <protection locked="0"/>
    </xf>
    <xf numFmtId="0" fontId="19" fillId="0" borderId="51" xfId="1" applyFont="1" applyBorder="1" applyAlignment="1" applyProtection="1">
      <alignment horizontal="center" vertical="center"/>
      <protection locked="0"/>
    </xf>
    <xf numFmtId="2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8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0" fontId="8" fillId="0" borderId="2" xfId="1" applyFont="1" applyFill="1" applyBorder="1" applyAlignment="1" applyProtection="1">
      <alignment horizontal="center"/>
      <protection locked="0"/>
    </xf>
    <xf numFmtId="0" fontId="8" fillId="0" borderId="3" xfId="1" applyFont="1" applyFill="1" applyBorder="1" applyAlignment="1" applyProtection="1">
      <alignment horizontal="center"/>
      <protection locked="0"/>
    </xf>
    <xf numFmtId="0" fontId="8" fillId="0" borderId="47" xfId="1" applyFont="1" applyBorder="1" applyAlignment="1" applyProtection="1">
      <alignment horizontal="right" vertical="center" wrapText="1"/>
      <protection locked="0"/>
    </xf>
    <xf numFmtId="0" fontId="8" fillId="0" borderId="30" xfId="1" applyFont="1" applyBorder="1" applyAlignment="1" applyProtection="1">
      <alignment horizontal="right" vertical="center" wrapText="1"/>
      <protection locked="0"/>
    </xf>
    <xf numFmtId="0" fontId="8" fillId="0" borderId="31" xfId="1" applyFont="1" applyBorder="1" applyAlignment="1" applyProtection="1">
      <alignment horizontal="right" vertical="center" wrapText="1"/>
      <protection locked="0"/>
    </xf>
    <xf numFmtId="0" fontId="8" fillId="0" borderId="4" xfId="1" applyFont="1" applyFill="1" applyBorder="1" applyAlignment="1" applyProtection="1">
      <alignment horizontal="right" wrapText="1"/>
    </xf>
    <xf numFmtId="0" fontId="8" fillId="0" borderId="0" xfId="1" applyFont="1" applyFill="1" applyBorder="1" applyAlignment="1" applyProtection="1">
      <alignment horizontal="right" wrapText="1"/>
    </xf>
    <xf numFmtId="0" fontId="8" fillId="0" borderId="5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0" fontId="4" fillId="0" borderId="22" xfId="1" applyFont="1" applyBorder="1" applyAlignment="1" applyProtection="1">
      <alignment horizontal="center" vertical="center" textRotation="90" wrapText="1"/>
      <protection locked="0"/>
    </xf>
    <xf numFmtId="0" fontId="4" fillId="0" borderId="26" xfId="1" applyFont="1" applyBorder="1" applyAlignment="1" applyProtection="1">
      <alignment horizontal="center" vertical="center" textRotation="90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1" fontId="4" fillId="3" borderId="27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4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left" vertical="center" textRotation="90" wrapText="1"/>
      <protection locked="0"/>
    </xf>
    <xf numFmtId="0" fontId="4" fillId="0" borderId="18" xfId="1" applyFont="1" applyBorder="1" applyAlignment="1" applyProtection="1">
      <alignment horizontal="left" vertical="center" textRotation="90" wrapText="1"/>
      <protection locked="0"/>
    </xf>
    <xf numFmtId="0" fontId="4" fillId="0" borderId="33" xfId="1" applyFont="1" applyBorder="1" applyAlignment="1" applyProtection="1">
      <alignment horizontal="left" vertical="center" textRotation="90" wrapText="1"/>
      <protection locked="0"/>
    </xf>
    <xf numFmtId="0" fontId="4" fillId="0" borderId="9" xfId="1" applyFont="1" applyBorder="1" applyAlignment="1" applyProtection="1">
      <alignment horizontal="center" vertical="center" textRotation="90" wrapText="1"/>
      <protection locked="0"/>
    </xf>
    <xf numFmtId="0" fontId="4" fillId="0" borderId="19" xfId="1" applyFont="1" applyBorder="1" applyAlignment="1" applyProtection="1">
      <alignment horizontal="center" vertical="center" textRotation="90" wrapText="1"/>
      <protection locked="0"/>
    </xf>
    <xf numFmtId="0" fontId="4" fillId="0" borderId="34" xfId="1" applyFont="1" applyBorder="1" applyAlignment="1" applyProtection="1">
      <alignment horizontal="center" vertical="center" textRotation="90" wrapText="1"/>
      <protection locked="0"/>
    </xf>
    <xf numFmtId="0" fontId="4" fillId="0" borderId="6" xfId="1" applyFont="1" applyBorder="1" applyAlignment="1" applyProtection="1">
      <alignment horizontal="center" vertical="center" textRotation="90" wrapText="1"/>
      <protection locked="0"/>
    </xf>
    <xf numFmtId="0" fontId="4" fillId="0" borderId="10" xfId="1" applyFont="1" applyBorder="1" applyAlignment="1" applyProtection="1">
      <alignment horizontal="center" vertical="center" textRotation="90" wrapText="1"/>
      <protection locked="0"/>
    </xf>
    <xf numFmtId="0" fontId="4" fillId="0" borderId="23" xfId="1" applyFont="1" applyBorder="1" applyAlignment="1" applyProtection="1">
      <alignment horizontal="center" vertical="center" textRotation="90" wrapText="1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 textRotation="90" wrapText="1"/>
      <protection locked="0"/>
    </xf>
    <xf numFmtId="0" fontId="4" fillId="0" borderId="24" xfId="1" applyFont="1" applyBorder="1" applyAlignment="1" applyProtection="1">
      <alignment horizontal="center" vertical="center" textRotation="90" wrapText="1"/>
      <protection locked="0"/>
    </xf>
    <xf numFmtId="0" fontId="36" fillId="0" borderId="4" xfId="1" applyFont="1" applyBorder="1" applyAlignment="1">
      <alignment vertical="center" wrapText="1"/>
    </xf>
    <xf numFmtId="0" fontId="36" fillId="0" borderId="0" xfId="1" applyFont="1" applyBorder="1" applyAlignment="1">
      <alignment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textRotation="90" wrapText="1"/>
      <protection locked="0"/>
    </xf>
    <xf numFmtId="0" fontId="4" fillId="0" borderId="17" xfId="1" applyFont="1" applyBorder="1" applyAlignment="1" applyProtection="1">
      <alignment horizontal="center" vertical="center" textRotation="90" wrapText="1"/>
      <protection locked="0"/>
    </xf>
    <xf numFmtId="0" fontId="4" fillId="0" borderId="32" xfId="1" applyFont="1" applyBorder="1" applyAlignment="1" applyProtection="1">
      <alignment horizontal="center" vertical="center" textRotation="90" wrapText="1"/>
      <protection locked="0"/>
    </xf>
    <xf numFmtId="0" fontId="4" fillId="0" borderId="8" xfId="1" applyFont="1" applyBorder="1" applyAlignment="1" applyProtection="1">
      <alignment horizontal="right" vertical="center" textRotation="90" wrapText="1"/>
      <protection locked="0"/>
    </xf>
    <xf numFmtId="0" fontId="4" fillId="0" borderId="18" xfId="1" applyFont="1" applyBorder="1" applyAlignment="1" applyProtection="1">
      <alignment horizontal="right" vertical="center" textRotation="90" wrapText="1"/>
      <protection locked="0"/>
    </xf>
    <xf numFmtId="0" fontId="4" fillId="0" borderId="33" xfId="1" applyFont="1" applyBorder="1" applyAlignment="1" applyProtection="1">
      <alignment horizontal="right" vertical="center" textRotation="90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</xf>
    <xf numFmtId="164" fontId="2" fillId="0" borderId="5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4" fontId="32" fillId="4" borderId="37" xfId="1" applyNumberFormat="1" applyFont="1" applyFill="1" applyBorder="1" applyAlignment="1">
      <alignment horizontal="center" vertical="center" wrapText="1"/>
    </xf>
    <xf numFmtId="4" fontId="32" fillId="4" borderId="8" xfId="1" applyNumberFormat="1" applyFont="1" applyFill="1" applyBorder="1" applyAlignment="1">
      <alignment horizontal="center" vertical="center" wrapText="1"/>
    </xf>
    <xf numFmtId="4" fontId="32" fillId="4" borderId="9" xfId="1" applyNumberFormat="1" applyFont="1" applyFill="1" applyBorder="1" applyAlignment="1">
      <alignment horizontal="center" vertical="center" wrapText="1"/>
    </xf>
    <xf numFmtId="0" fontId="32" fillId="0" borderId="54" xfId="1" applyFont="1" applyBorder="1" applyAlignment="1">
      <alignment horizontal="center" vertical="center" wrapText="1"/>
    </xf>
    <xf numFmtId="0" fontId="32" fillId="0" borderId="55" xfId="1" applyFont="1" applyBorder="1" applyAlignment="1">
      <alignment horizontal="center" vertical="center" wrapText="1"/>
    </xf>
    <xf numFmtId="0" fontId="32" fillId="0" borderId="56" xfId="1" applyFont="1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 wrapText="1"/>
    </xf>
    <xf numFmtId="0" fontId="32" fillId="0" borderId="11" xfId="1" applyFont="1" applyBorder="1" applyAlignment="1">
      <alignment horizontal="center" vertical="center" wrapText="1"/>
    </xf>
    <xf numFmtId="0" fontId="32" fillId="3" borderId="29" xfId="1" applyFont="1" applyFill="1" applyBorder="1" applyAlignment="1">
      <alignment horizontal="center" vertical="center" wrapText="1"/>
    </xf>
    <xf numFmtId="0" fontId="32" fillId="3" borderId="58" xfId="1" applyFont="1" applyFill="1" applyBorder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32" fillId="0" borderId="1" xfId="1" applyFont="1" applyBorder="1" applyAlignment="1">
      <alignment horizontal="center" vertical="center" wrapText="1"/>
    </xf>
  </cellXfs>
  <cellStyles count="13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6" xfId="8"/>
    <cellStyle name="Стиль 1" xfId="9"/>
    <cellStyle name="Стиль 1 6" xfId="10"/>
    <cellStyle name="Стиль 1_Додаток 2 до Наказу 2011_ЕВП_КТГ" xfId="11"/>
    <cellStyle name="Финансовый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2%20&#1051;&#1070;&#1058;&#1048;&#1049;/&#1051;&#1070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.ттрос"/>
      <sheetName val="Додаток"/>
      <sheetName val="T.t.ros(ГРС)"/>
      <sheetName val="T.t.ros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"/>
      <sheetName val="пал.газ КС"/>
      <sheetName val="1"/>
      <sheetName val="2"/>
      <sheetName val="3"/>
      <sheetName val="4"/>
      <sheetName val="5"/>
      <sheetName val="ПАЛ.ГАЗ"/>
      <sheetName val="Добові "/>
      <sheetName val="Добові (2)"/>
      <sheetName val=" розрахунок"/>
      <sheetName val="додаток1"/>
      <sheetName val="додаток2"/>
      <sheetName val="додаток3"/>
      <sheetName val="додаток4"/>
      <sheetName val="додаток5"/>
      <sheetName val="СПИРТ(3)"/>
      <sheetName val="ОЛИВА(2)"/>
      <sheetName val="НОВА"/>
      <sheetName val="ТО-2"/>
      <sheetName val="ТО-3"/>
      <sheetName val="план робіт"/>
    </sheetNames>
    <sheetDataSet>
      <sheetData sheetId="0"/>
      <sheetData sheetId="1">
        <row r="1">
          <cell r="F1">
            <v>42795</v>
          </cell>
          <cell r="L1">
            <v>42767</v>
          </cell>
          <cell r="N1">
            <v>42794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H7">
            <v>172.614</v>
          </cell>
        </row>
        <row r="85">
          <cell r="BR85">
            <v>5909.0975000000017</v>
          </cell>
        </row>
        <row r="86">
          <cell r="BR86">
            <v>5701.9056999999993</v>
          </cell>
        </row>
        <row r="87">
          <cell r="BR87">
            <v>5182.5877999999984</v>
          </cell>
        </row>
        <row r="88">
          <cell r="BR88">
            <v>5175.9207000000015</v>
          </cell>
        </row>
        <row r="89">
          <cell r="BR89">
            <v>5169.1226999999999</v>
          </cell>
        </row>
        <row r="90">
          <cell r="BR90">
            <v>5400.4483999999975</v>
          </cell>
        </row>
        <row r="91">
          <cell r="BR91">
            <v>6117.430400000002</v>
          </cell>
        </row>
        <row r="92">
          <cell r="BR92">
            <v>6410.3833000000004</v>
          </cell>
        </row>
        <row r="93">
          <cell r="BR93">
            <v>6402.1610999999984</v>
          </cell>
        </row>
        <row r="94">
          <cell r="BR94">
            <v>6379.1744000000017</v>
          </cell>
        </row>
        <row r="95">
          <cell r="BR95">
            <v>5976.1630999999998</v>
          </cell>
        </row>
        <row r="96">
          <cell r="BR96">
            <v>5779.8789000000024</v>
          </cell>
        </row>
        <row r="97">
          <cell r="BR97">
            <v>5932.3356999999987</v>
          </cell>
        </row>
        <row r="98">
          <cell r="BR98">
            <v>5654.9017999999987</v>
          </cell>
        </row>
        <row r="99">
          <cell r="BR99">
            <v>5256.8730000000005</v>
          </cell>
        </row>
        <row r="100">
          <cell r="BR100">
            <v>5150.0593000000008</v>
          </cell>
        </row>
        <row r="101">
          <cell r="BR101">
            <v>4930.6918999999989</v>
          </cell>
        </row>
        <row r="102">
          <cell r="BR102">
            <v>4714.6931000000013</v>
          </cell>
        </row>
        <row r="103">
          <cell r="BR103">
            <v>4604.2978999999987</v>
          </cell>
        </row>
        <row r="104">
          <cell r="BR104">
            <v>4679.1131000000005</v>
          </cell>
        </row>
        <row r="105">
          <cell r="BR105">
            <v>4647.0523000000003</v>
          </cell>
        </row>
        <row r="106">
          <cell r="BR106">
            <v>4358.007599999999</v>
          </cell>
        </row>
        <row r="107">
          <cell r="BR107">
            <v>4182.4044999999996</v>
          </cell>
        </row>
        <row r="108">
          <cell r="BR108">
            <v>3849.7058999999999</v>
          </cell>
        </row>
        <row r="109">
          <cell r="BR109">
            <v>4271.7836000000007</v>
          </cell>
        </row>
        <row r="110">
          <cell r="BR110">
            <v>4357.9060999999992</v>
          </cell>
        </row>
        <row r="111">
          <cell r="BR111">
            <v>3978.9224999999988</v>
          </cell>
        </row>
        <row r="112">
          <cell r="BR112">
            <v>3923.7289999999994</v>
          </cell>
        </row>
        <row r="113">
          <cell r="BR113">
            <v>144096.7513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abSelected="1" view="pageBreakPreview" topLeftCell="A10" zoomScale="80" zoomScaleNormal="70" zoomScaleSheetLayoutView="80" workbookViewId="0">
      <selection activeCell="D14" sqref="D14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8.33203125" style="1" customWidth="1"/>
    <col min="5" max="5" width="7.88671875" style="1" customWidth="1"/>
    <col min="6" max="6" width="7.109375" style="1" customWidth="1"/>
    <col min="7" max="7" width="7.44140625" style="1" customWidth="1"/>
    <col min="8" max="8" width="7.109375" style="1" customWidth="1"/>
    <col min="9" max="9" width="7.33203125" style="1" customWidth="1"/>
    <col min="10" max="10" width="7.6640625" style="1" customWidth="1"/>
    <col min="11" max="11" width="7.109375" style="1" customWidth="1"/>
    <col min="12" max="12" width="7.6640625" style="1" customWidth="1"/>
    <col min="13" max="13" width="7.88671875" style="1" customWidth="1"/>
    <col min="14" max="14" width="8" style="1" customWidth="1"/>
    <col min="15" max="20" width="6.6640625" style="1" customWidth="1"/>
    <col min="21" max="21" width="7.5546875" style="1" customWidth="1"/>
    <col min="22" max="23" width="6.6640625" style="1" customWidth="1"/>
    <col min="24" max="24" width="7.5546875" style="1" customWidth="1"/>
    <col min="25" max="25" width="7.44140625" style="1" customWidth="1"/>
    <col min="26" max="26" width="7" style="1" customWidth="1"/>
    <col min="27" max="27" width="7.33203125" style="1" customWidth="1"/>
    <col min="28" max="28" width="7.6640625" style="1" customWidth="1"/>
    <col min="29" max="29" width="9.109375" style="1"/>
    <col min="30" max="30" width="7.5546875" style="1" customWidth="1"/>
    <col min="31" max="31" width="9.5546875" style="1" customWidth="1"/>
    <col min="32" max="32" width="7.5546875" style="1" customWidth="1"/>
    <col min="33" max="33" width="10.33203125" style="1" customWidth="1"/>
    <col min="34" max="16384" width="9.109375" style="1"/>
  </cols>
  <sheetData>
    <row r="1" spans="1:33" ht="15.6" x14ac:dyDescent="0.3">
      <c r="A1" s="123"/>
      <c r="B1" s="124"/>
      <c r="C1" s="124"/>
      <c r="D1" s="124"/>
      <c r="E1" s="125"/>
      <c r="F1" s="125"/>
      <c r="G1" s="239" t="s">
        <v>44</v>
      </c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40"/>
      <c r="AA1" s="240"/>
      <c r="AB1" s="241"/>
    </row>
    <row r="2" spans="1:33" ht="42" customHeight="1" x14ac:dyDescent="0.3">
      <c r="A2" s="218" t="s">
        <v>45</v>
      </c>
      <c r="B2" s="219"/>
      <c r="C2" s="219"/>
      <c r="D2" s="219"/>
      <c r="E2" s="220" t="s">
        <v>46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</row>
    <row r="3" spans="1:33" ht="19.5" customHeight="1" x14ac:dyDescent="0.3">
      <c r="A3" s="126" t="s">
        <v>0</v>
      </c>
      <c r="B3" s="115"/>
      <c r="C3" s="115"/>
      <c r="D3" s="115"/>
      <c r="E3" s="115"/>
      <c r="F3" s="127"/>
      <c r="G3" s="220" t="s">
        <v>47</v>
      </c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"/>
      <c r="AA3" s="2"/>
      <c r="AB3" s="128"/>
    </row>
    <row r="4" spans="1:33" ht="15" customHeight="1" x14ac:dyDescent="0.3">
      <c r="A4" s="126" t="s">
        <v>130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2"/>
      <c r="W4" s="2"/>
      <c r="X4" s="2"/>
      <c r="Y4" s="2"/>
      <c r="Z4" s="2"/>
      <c r="AA4" s="2"/>
      <c r="AB4" s="128"/>
    </row>
    <row r="5" spans="1:33" ht="16.2" x14ac:dyDescent="0.3">
      <c r="A5" s="129"/>
      <c r="B5" s="115"/>
      <c r="C5" s="115"/>
      <c r="D5" s="115"/>
      <c r="E5" s="115"/>
      <c r="F5" s="115"/>
      <c r="G5" s="4"/>
      <c r="H5" s="4"/>
      <c r="I5" s="4"/>
      <c r="J5" s="4"/>
      <c r="K5" s="4"/>
      <c r="L5" s="234" t="s">
        <v>48</v>
      </c>
      <c r="M5" s="234"/>
      <c r="N5" s="234"/>
      <c r="O5" s="234"/>
      <c r="P5" s="234"/>
      <c r="Q5" s="234"/>
      <c r="R5" s="234"/>
      <c r="S5" s="234"/>
      <c r="T5" s="234"/>
      <c r="U5" s="115"/>
      <c r="V5" s="235" t="s">
        <v>1</v>
      </c>
      <c r="W5" s="235"/>
      <c r="X5" s="236">
        <f>[1]Додаток!L1</f>
        <v>42767</v>
      </c>
      <c r="Y5" s="236"/>
      <c r="Z5" s="130" t="s">
        <v>2</v>
      </c>
      <c r="AA5" s="237">
        <f>[1]Додаток!N1</f>
        <v>42794</v>
      </c>
      <c r="AB5" s="238"/>
    </row>
    <row r="6" spans="1:33" ht="5.25" customHeight="1" thickBot="1" x14ac:dyDescent="0.35">
      <c r="A6" s="129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28"/>
    </row>
    <row r="7" spans="1:33" ht="29.25" customHeight="1" thickBot="1" x14ac:dyDescent="0.35">
      <c r="A7" s="210" t="s">
        <v>3</v>
      </c>
      <c r="B7" s="222" t="s">
        <v>4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4"/>
      <c r="N7" s="222" t="s">
        <v>5</v>
      </c>
      <c r="O7" s="223"/>
      <c r="P7" s="223"/>
      <c r="Q7" s="223"/>
      <c r="R7" s="223"/>
      <c r="S7" s="223"/>
      <c r="T7" s="223"/>
      <c r="U7" s="223"/>
      <c r="V7" s="223"/>
      <c r="W7" s="223"/>
      <c r="X7" s="228" t="s">
        <v>6</v>
      </c>
      <c r="Y7" s="231" t="s">
        <v>7</v>
      </c>
      <c r="Z7" s="204" t="s">
        <v>8</v>
      </c>
      <c r="AA7" s="204" t="s">
        <v>9</v>
      </c>
      <c r="AB7" s="207" t="s">
        <v>10</v>
      </c>
    </row>
    <row r="8" spans="1:33" ht="16.5" customHeight="1" thickBot="1" x14ac:dyDescent="0.35">
      <c r="A8" s="211"/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7"/>
      <c r="N8" s="210" t="s">
        <v>11</v>
      </c>
      <c r="O8" s="213" t="s">
        <v>131</v>
      </c>
      <c r="P8" s="214"/>
      <c r="Q8" s="214"/>
      <c r="R8" s="214"/>
      <c r="S8" s="214"/>
      <c r="T8" s="214"/>
      <c r="U8" s="214"/>
      <c r="V8" s="214"/>
      <c r="W8" s="215"/>
      <c r="X8" s="229"/>
      <c r="Y8" s="232"/>
      <c r="Z8" s="205"/>
      <c r="AA8" s="205"/>
      <c r="AB8" s="208"/>
    </row>
    <row r="9" spans="1:33" ht="32.25" customHeight="1" thickBot="1" x14ac:dyDescent="0.35">
      <c r="A9" s="211"/>
      <c r="B9" s="216" t="s">
        <v>12</v>
      </c>
      <c r="C9" s="171" t="s">
        <v>13</v>
      </c>
      <c r="D9" s="171" t="s">
        <v>14</v>
      </c>
      <c r="E9" s="171" t="s">
        <v>15</v>
      </c>
      <c r="F9" s="171" t="s">
        <v>16</v>
      </c>
      <c r="G9" s="171" t="s">
        <v>17</v>
      </c>
      <c r="H9" s="171" t="s">
        <v>18</v>
      </c>
      <c r="I9" s="171" t="s">
        <v>19</v>
      </c>
      <c r="J9" s="171" t="s">
        <v>20</v>
      </c>
      <c r="K9" s="171" t="s">
        <v>21</v>
      </c>
      <c r="L9" s="171" t="s">
        <v>22</v>
      </c>
      <c r="M9" s="191" t="s">
        <v>23</v>
      </c>
      <c r="N9" s="211"/>
      <c r="O9" s="193" t="s">
        <v>24</v>
      </c>
      <c r="P9" s="194"/>
      <c r="Q9" s="195"/>
      <c r="R9" s="196" t="s">
        <v>25</v>
      </c>
      <c r="S9" s="197"/>
      <c r="T9" s="198"/>
      <c r="U9" s="193" t="s">
        <v>26</v>
      </c>
      <c r="V9" s="194"/>
      <c r="W9" s="195"/>
      <c r="X9" s="229"/>
      <c r="Y9" s="232"/>
      <c r="Z9" s="205"/>
      <c r="AA9" s="205"/>
      <c r="AB9" s="208"/>
    </row>
    <row r="10" spans="1:33" ht="92.25" customHeight="1" thickBot="1" x14ac:dyDescent="0.35">
      <c r="A10" s="212"/>
      <c r="B10" s="217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92"/>
      <c r="N10" s="212"/>
      <c r="O10" s="5" t="s">
        <v>27</v>
      </c>
      <c r="P10" s="6" t="s">
        <v>28</v>
      </c>
      <c r="Q10" s="7" t="s">
        <v>29</v>
      </c>
      <c r="R10" s="8" t="s">
        <v>27</v>
      </c>
      <c r="S10" s="9" t="s">
        <v>28</v>
      </c>
      <c r="T10" s="10" t="s">
        <v>29</v>
      </c>
      <c r="U10" s="11" t="s">
        <v>27</v>
      </c>
      <c r="V10" s="12" t="s">
        <v>28</v>
      </c>
      <c r="W10" s="13" t="s">
        <v>29</v>
      </c>
      <c r="X10" s="230"/>
      <c r="Y10" s="233"/>
      <c r="Z10" s="206"/>
      <c r="AA10" s="206"/>
      <c r="AB10" s="209"/>
      <c r="AE10" s="1" t="s">
        <v>30</v>
      </c>
    </row>
    <row r="11" spans="1:33" s="20" customFormat="1" ht="13.8" x14ac:dyDescent="0.3">
      <c r="A11" s="14">
        <v>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/>
      <c r="N11" s="141"/>
      <c r="O11" s="142">
        <v>8204</v>
      </c>
      <c r="P11" s="143">
        <v>34.349699999999999</v>
      </c>
      <c r="Q11" s="144">
        <v>9.5399999999999991</v>
      </c>
      <c r="R11" s="145">
        <v>9089</v>
      </c>
      <c r="S11" s="146">
        <v>38.055399999999999</v>
      </c>
      <c r="T11" s="144">
        <v>10.57</v>
      </c>
      <c r="U11" s="147"/>
      <c r="V11" s="148"/>
      <c r="W11" s="144"/>
      <c r="X11" s="149">
        <v>-17.399999999999999</v>
      </c>
      <c r="Y11" s="150">
        <v>-14.8</v>
      </c>
      <c r="Z11" s="15"/>
      <c r="AA11" s="15"/>
      <c r="AB11" s="16"/>
      <c r="AC11" s="17">
        <f t="shared" ref="AC11:AC38" si="0">SUM(B11:M11)+$K$39+$N$39</f>
        <v>0</v>
      </c>
      <c r="AD11" s="18"/>
      <c r="AE11" s="19"/>
      <c r="AF11" s="19"/>
      <c r="AG11" s="19"/>
    </row>
    <row r="12" spans="1:33" s="20" customFormat="1" ht="13.8" x14ac:dyDescent="0.3">
      <c r="A12" s="21">
        <v>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2"/>
      <c r="N12" s="153"/>
      <c r="O12" s="154">
        <v>8204</v>
      </c>
      <c r="P12" s="155">
        <v>34.349699999999999</v>
      </c>
      <c r="Q12" s="156">
        <v>9.5399999999999991</v>
      </c>
      <c r="R12" s="157">
        <v>9089</v>
      </c>
      <c r="S12" s="158">
        <v>38.055399999999999</v>
      </c>
      <c r="T12" s="156">
        <v>10.57</v>
      </c>
      <c r="U12" s="159"/>
      <c r="V12" s="160"/>
      <c r="W12" s="156"/>
      <c r="X12" s="149">
        <v>-17.399999999999999</v>
      </c>
      <c r="Y12" s="150">
        <v>-14.2</v>
      </c>
      <c r="Z12" s="22"/>
      <c r="AA12" s="22"/>
      <c r="AB12" s="23"/>
      <c r="AC12" s="17">
        <f t="shared" si="0"/>
        <v>0</v>
      </c>
      <c r="AD12" s="18"/>
      <c r="AE12" s="19"/>
      <c r="AF12" s="19"/>
      <c r="AG12" s="19"/>
    </row>
    <row r="13" spans="1:33" s="27" customFormat="1" x14ac:dyDescent="0.3">
      <c r="A13" s="21">
        <v>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153"/>
      <c r="O13" s="154">
        <v>8204</v>
      </c>
      <c r="P13" s="155">
        <v>34.349699999999999</v>
      </c>
      <c r="Q13" s="156">
        <v>9.5399999999999991</v>
      </c>
      <c r="R13" s="157">
        <v>9089</v>
      </c>
      <c r="S13" s="158">
        <v>38.055399999999999</v>
      </c>
      <c r="T13" s="156">
        <v>10.57</v>
      </c>
      <c r="U13" s="159"/>
      <c r="V13" s="160"/>
      <c r="W13" s="156"/>
      <c r="X13" s="149">
        <v>-16.600000000000001</v>
      </c>
      <c r="Y13" s="150">
        <v>-13.3</v>
      </c>
      <c r="Z13" s="22"/>
      <c r="AA13" s="22"/>
      <c r="AB13" s="23"/>
      <c r="AC13" s="24">
        <f t="shared" si="0"/>
        <v>0</v>
      </c>
      <c r="AD13" s="25" t="str">
        <f>IF(AC13=100,"ОК"," ")</f>
        <v xml:space="preserve"> </v>
      </c>
      <c r="AE13" s="26"/>
      <c r="AF13" s="26"/>
      <c r="AG13" s="26"/>
    </row>
    <row r="14" spans="1:33" s="20" customFormat="1" ht="13.8" x14ac:dyDescent="0.3">
      <c r="A14" s="21">
        <v>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2"/>
      <c r="N14" s="153"/>
      <c r="O14" s="154">
        <v>8204</v>
      </c>
      <c r="P14" s="155">
        <v>34.349699999999999</v>
      </c>
      <c r="Q14" s="156">
        <v>9.5399999999999991</v>
      </c>
      <c r="R14" s="157">
        <v>9089</v>
      </c>
      <c r="S14" s="158">
        <v>38.055399999999999</v>
      </c>
      <c r="T14" s="156">
        <v>10.57</v>
      </c>
      <c r="U14" s="159"/>
      <c r="V14" s="160"/>
      <c r="W14" s="156"/>
      <c r="X14" s="149"/>
      <c r="Y14" s="150"/>
      <c r="Z14" s="22"/>
      <c r="AA14" s="22"/>
      <c r="AB14" s="23"/>
      <c r="AC14" s="17">
        <f t="shared" si="0"/>
        <v>0</v>
      </c>
      <c r="AD14" s="18" t="str">
        <f t="shared" ref="AD14:AD38" si="1">IF(AC14=100,"ОК"," ")</f>
        <v xml:space="preserve"> </v>
      </c>
      <c r="AE14" s="19"/>
      <c r="AF14" s="19"/>
      <c r="AG14" s="19"/>
    </row>
    <row r="15" spans="1:33" s="20" customFormat="1" ht="13.8" x14ac:dyDescent="0.3">
      <c r="A15" s="28">
        <v>5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/>
      <c r="N15" s="153"/>
      <c r="O15" s="154">
        <v>8204</v>
      </c>
      <c r="P15" s="155">
        <v>34.349699999999999</v>
      </c>
      <c r="Q15" s="156">
        <v>9.5399999999999991</v>
      </c>
      <c r="R15" s="157">
        <v>9089</v>
      </c>
      <c r="S15" s="158">
        <v>38.055399999999999</v>
      </c>
      <c r="T15" s="156">
        <v>10.57</v>
      </c>
      <c r="U15" s="159"/>
      <c r="V15" s="160"/>
      <c r="W15" s="156"/>
      <c r="X15" s="149"/>
      <c r="Y15" s="150"/>
      <c r="Z15" s="15"/>
      <c r="AA15" s="15"/>
      <c r="AB15" s="16"/>
      <c r="AC15" s="17">
        <f t="shared" si="0"/>
        <v>0</v>
      </c>
      <c r="AD15" s="18" t="str">
        <f t="shared" si="1"/>
        <v xml:space="preserve"> </v>
      </c>
      <c r="AE15" s="19"/>
      <c r="AF15" s="19"/>
      <c r="AG15" s="19"/>
    </row>
    <row r="16" spans="1:33" s="20" customFormat="1" ht="13.8" x14ac:dyDescent="0.3">
      <c r="A16" s="21">
        <v>6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153"/>
      <c r="O16" s="154">
        <v>8204</v>
      </c>
      <c r="P16" s="155">
        <v>34.349699999999999</v>
      </c>
      <c r="Q16" s="156">
        <v>9.5399999999999991</v>
      </c>
      <c r="R16" s="157">
        <v>9089</v>
      </c>
      <c r="S16" s="158">
        <v>38.055399999999999</v>
      </c>
      <c r="T16" s="156">
        <v>10.57</v>
      </c>
      <c r="U16" s="159"/>
      <c r="V16" s="160"/>
      <c r="W16" s="156"/>
      <c r="X16" s="149">
        <v>-16.2</v>
      </c>
      <c r="Y16" s="150">
        <v>-12.8</v>
      </c>
      <c r="Z16" s="22"/>
      <c r="AA16" s="22"/>
      <c r="AB16" s="23"/>
      <c r="AC16" s="17">
        <f t="shared" si="0"/>
        <v>0</v>
      </c>
      <c r="AD16" s="18" t="str">
        <f t="shared" si="1"/>
        <v xml:space="preserve"> </v>
      </c>
      <c r="AE16" s="19"/>
      <c r="AF16" s="19"/>
      <c r="AG16" s="19"/>
    </row>
    <row r="17" spans="1:33" s="20" customFormat="1" ht="13.8" x14ac:dyDescent="0.3">
      <c r="A17" s="28">
        <v>7</v>
      </c>
      <c r="B17" s="161">
        <v>91.267499999999998</v>
      </c>
      <c r="C17" s="161">
        <v>4.2618</v>
      </c>
      <c r="D17" s="161">
        <v>0.9254</v>
      </c>
      <c r="E17" s="161">
        <v>0.1074</v>
      </c>
      <c r="F17" s="161">
        <v>0.152</v>
      </c>
      <c r="G17" s="161">
        <v>3.7000000000000002E-3</v>
      </c>
      <c r="H17" s="161">
        <v>3.6400000000000002E-2</v>
      </c>
      <c r="I17" s="161">
        <v>3.1699999999999999E-2</v>
      </c>
      <c r="J17" s="161">
        <v>5.4199999999999998E-2</v>
      </c>
      <c r="K17" s="161">
        <v>8.0000000000000002E-3</v>
      </c>
      <c r="L17" s="161">
        <v>1.3958999999999999</v>
      </c>
      <c r="M17" s="162">
        <v>1.7561</v>
      </c>
      <c r="N17" s="163">
        <v>0.73939999999999995</v>
      </c>
      <c r="O17" s="164">
        <v>8196</v>
      </c>
      <c r="P17" s="165">
        <v>34.317599999999999</v>
      </c>
      <c r="Q17" s="166">
        <v>9.5299999999999994</v>
      </c>
      <c r="R17" s="167">
        <v>9081</v>
      </c>
      <c r="S17" s="168">
        <v>38.023200000000003</v>
      </c>
      <c r="T17" s="166">
        <v>10.56</v>
      </c>
      <c r="U17" s="169">
        <v>11590</v>
      </c>
      <c r="V17" s="170">
        <v>48.528799999999997</v>
      </c>
      <c r="W17" s="166">
        <v>13.48</v>
      </c>
      <c r="X17" s="149">
        <v>-14.9</v>
      </c>
      <c r="Y17" s="150">
        <v>-13.6</v>
      </c>
      <c r="Z17" s="15"/>
      <c r="AA17" s="15"/>
      <c r="AB17" s="16"/>
      <c r="AC17" s="17">
        <f t="shared" si="0"/>
        <v>100.00009999999997</v>
      </c>
      <c r="AD17" s="18" t="str">
        <f t="shared" si="1"/>
        <v xml:space="preserve"> </v>
      </c>
      <c r="AE17" s="19"/>
      <c r="AF17" s="19"/>
      <c r="AG17" s="19"/>
    </row>
    <row r="18" spans="1:33" s="20" customFormat="1" ht="13.8" x14ac:dyDescent="0.3">
      <c r="A18" s="21">
        <v>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2"/>
      <c r="N18" s="153"/>
      <c r="O18" s="154">
        <v>8196</v>
      </c>
      <c r="P18" s="155">
        <v>34.317599999999999</v>
      </c>
      <c r="Q18" s="156">
        <v>9.5299999999999994</v>
      </c>
      <c r="R18" s="157">
        <v>9081</v>
      </c>
      <c r="S18" s="158">
        <v>38.023200000000003</v>
      </c>
      <c r="T18" s="156">
        <v>10.56</v>
      </c>
      <c r="U18" s="159"/>
      <c r="V18" s="160"/>
      <c r="W18" s="156"/>
      <c r="X18" s="149">
        <v>-16</v>
      </c>
      <c r="Y18" s="150">
        <v>-14.6</v>
      </c>
      <c r="Z18" s="22"/>
      <c r="AA18" s="22"/>
      <c r="AB18" s="23"/>
      <c r="AC18" s="17">
        <f t="shared" si="0"/>
        <v>0</v>
      </c>
      <c r="AD18" s="18" t="str">
        <f t="shared" si="1"/>
        <v xml:space="preserve"> </v>
      </c>
      <c r="AE18" s="19"/>
      <c r="AF18" s="19"/>
      <c r="AG18" s="19"/>
    </row>
    <row r="19" spans="1:33" s="27" customFormat="1" x14ac:dyDescent="0.3">
      <c r="A19" s="21">
        <v>9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2"/>
      <c r="N19" s="153"/>
      <c r="O19" s="154">
        <v>8196</v>
      </c>
      <c r="P19" s="155">
        <v>34.317599999999999</v>
      </c>
      <c r="Q19" s="156">
        <v>9.5299999999999994</v>
      </c>
      <c r="R19" s="157">
        <v>9081</v>
      </c>
      <c r="S19" s="158">
        <v>38.023200000000003</v>
      </c>
      <c r="T19" s="156">
        <v>10.56</v>
      </c>
      <c r="U19" s="159"/>
      <c r="V19" s="160"/>
      <c r="W19" s="156"/>
      <c r="X19" s="149">
        <v>-15.5</v>
      </c>
      <c r="Y19" s="150">
        <v>-13.9</v>
      </c>
      <c r="Z19" s="29"/>
      <c r="AA19" s="29"/>
      <c r="AB19" s="23"/>
      <c r="AC19" s="24">
        <f t="shared" si="0"/>
        <v>0</v>
      </c>
      <c r="AD19" s="25" t="str">
        <f t="shared" si="1"/>
        <v xml:space="preserve"> </v>
      </c>
      <c r="AE19" s="26"/>
      <c r="AF19" s="26"/>
      <c r="AG19" s="26"/>
    </row>
    <row r="20" spans="1:33" s="27" customFormat="1" x14ac:dyDescent="0.3">
      <c r="A20" s="21">
        <v>10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153"/>
      <c r="O20" s="154">
        <v>8196</v>
      </c>
      <c r="P20" s="155">
        <v>34.317599999999999</v>
      </c>
      <c r="Q20" s="156">
        <v>9.5299999999999994</v>
      </c>
      <c r="R20" s="157">
        <v>9081</v>
      </c>
      <c r="S20" s="158">
        <v>38.023200000000003</v>
      </c>
      <c r="T20" s="156">
        <v>10.56</v>
      </c>
      <c r="U20" s="159"/>
      <c r="V20" s="160"/>
      <c r="W20" s="156"/>
      <c r="X20" s="149">
        <v>-15.6</v>
      </c>
      <c r="Y20" s="150">
        <v>-14.5</v>
      </c>
      <c r="Z20" s="22"/>
      <c r="AA20" s="22"/>
      <c r="AB20" s="23"/>
      <c r="AC20" s="24">
        <f t="shared" si="0"/>
        <v>0</v>
      </c>
      <c r="AD20" s="25" t="str">
        <f t="shared" si="1"/>
        <v xml:space="preserve"> </v>
      </c>
      <c r="AE20" s="26"/>
      <c r="AF20" s="26"/>
      <c r="AG20" s="26"/>
    </row>
    <row r="21" spans="1:33" s="27" customFormat="1" x14ac:dyDescent="0.3">
      <c r="A21" s="21">
        <v>11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  <c r="N21" s="153"/>
      <c r="O21" s="154">
        <v>8196</v>
      </c>
      <c r="P21" s="155">
        <v>34.317599999999999</v>
      </c>
      <c r="Q21" s="156">
        <v>9.5299999999999994</v>
      </c>
      <c r="R21" s="157">
        <v>9081</v>
      </c>
      <c r="S21" s="158">
        <v>38.023200000000003</v>
      </c>
      <c r="T21" s="156">
        <v>10.56</v>
      </c>
      <c r="U21" s="159"/>
      <c r="V21" s="160"/>
      <c r="W21" s="156"/>
      <c r="X21" s="149"/>
      <c r="Y21" s="150"/>
      <c r="Z21" s="22"/>
      <c r="AA21" s="22"/>
      <c r="AB21" s="23"/>
      <c r="AC21" s="24">
        <f t="shared" si="0"/>
        <v>0</v>
      </c>
      <c r="AD21" s="25" t="str">
        <f t="shared" si="1"/>
        <v xml:space="preserve"> </v>
      </c>
      <c r="AE21" s="26"/>
      <c r="AF21" s="26"/>
      <c r="AG21" s="26"/>
    </row>
    <row r="22" spans="1:33" s="27" customFormat="1" x14ac:dyDescent="0.3">
      <c r="A22" s="28">
        <v>12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2"/>
      <c r="N22" s="153"/>
      <c r="O22" s="154">
        <v>8196</v>
      </c>
      <c r="P22" s="155">
        <v>34.317599999999999</v>
      </c>
      <c r="Q22" s="156">
        <v>9.5299999999999994</v>
      </c>
      <c r="R22" s="157">
        <v>9081</v>
      </c>
      <c r="S22" s="158">
        <v>38.023200000000003</v>
      </c>
      <c r="T22" s="156">
        <v>10.56</v>
      </c>
      <c r="U22" s="159"/>
      <c r="V22" s="160"/>
      <c r="W22" s="156"/>
      <c r="X22" s="149"/>
      <c r="Y22" s="150"/>
      <c r="Z22" s="15"/>
      <c r="AA22" s="15"/>
      <c r="AB22" s="16"/>
      <c r="AC22" s="24">
        <f t="shared" si="0"/>
        <v>0</v>
      </c>
      <c r="AD22" s="25" t="str">
        <f t="shared" si="1"/>
        <v xml:space="preserve"> </v>
      </c>
      <c r="AE22" s="26"/>
      <c r="AF22" s="26"/>
      <c r="AG22" s="26"/>
    </row>
    <row r="23" spans="1:33" s="27" customFormat="1" x14ac:dyDescent="0.3">
      <c r="A23" s="21">
        <v>13</v>
      </c>
      <c r="B23" s="161">
        <v>91.737499999999997</v>
      </c>
      <c r="C23" s="161">
        <v>4.0805999999999996</v>
      </c>
      <c r="D23" s="161">
        <v>0.91700000000000004</v>
      </c>
      <c r="E23" s="161">
        <v>0.1133</v>
      </c>
      <c r="F23" s="161">
        <v>0.14979999999999999</v>
      </c>
      <c r="G23" s="161">
        <v>2.3999999999999998E-3</v>
      </c>
      <c r="H23" s="161">
        <v>3.49E-2</v>
      </c>
      <c r="I23" s="161">
        <v>2.9700000000000001E-2</v>
      </c>
      <c r="J23" s="161">
        <v>2.9000000000000001E-2</v>
      </c>
      <c r="K23" s="161">
        <v>7.7000000000000002E-3</v>
      </c>
      <c r="L23" s="161">
        <v>1.3107</v>
      </c>
      <c r="M23" s="162">
        <v>1.5873999999999999</v>
      </c>
      <c r="N23" s="163">
        <v>0.73509999999999998</v>
      </c>
      <c r="O23" s="164">
        <v>8196</v>
      </c>
      <c r="P23" s="165">
        <v>34.316200000000002</v>
      </c>
      <c r="Q23" s="166">
        <v>9.5299999999999994</v>
      </c>
      <c r="R23" s="167">
        <v>9082</v>
      </c>
      <c r="S23" s="168">
        <v>38.024900000000002</v>
      </c>
      <c r="T23" s="166">
        <v>10.56</v>
      </c>
      <c r="U23" s="169">
        <v>11625</v>
      </c>
      <c r="V23" s="170">
        <v>48.674100000000003</v>
      </c>
      <c r="W23" s="166">
        <v>13.52</v>
      </c>
      <c r="X23" s="149">
        <v>-16.3</v>
      </c>
      <c r="Y23" s="150">
        <v>-13.3</v>
      </c>
      <c r="Z23" s="22"/>
      <c r="AA23" s="22"/>
      <c r="AB23" s="23"/>
      <c r="AC23" s="24">
        <f t="shared" si="0"/>
        <v>99.999999999999986</v>
      </c>
      <c r="AD23" s="25" t="str">
        <f t="shared" si="1"/>
        <v>ОК</v>
      </c>
      <c r="AE23" s="26"/>
      <c r="AF23" s="26"/>
      <c r="AG23" s="26"/>
    </row>
    <row r="24" spans="1:33" s="27" customFormat="1" x14ac:dyDescent="0.3">
      <c r="A24" s="28">
        <v>14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153"/>
      <c r="O24" s="154">
        <v>8196</v>
      </c>
      <c r="P24" s="155">
        <v>34.316200000000002</v>
      </c>
      <c r="Q24" s="156">
        <v>9.5299999999999994</v>
      </c>
      <c r="R24" s="157">
        <v>9082</v>
      </c>
      <c r="S24" s="158">
        <v>38.024900000000002</v>
      </c>
      <c r="T24" s="156">
        <v>10.56</v>
      </c>
      <c r="U24" s="159"/>
      <c r="V24" s="160"/>
      <c r="W24" s="156"/>
      <c r="X24" s="149">
        <v>-17.100000000000001</v>
      </c>
      <c r="Y24" s="150">
        <v>-14.7</v>
      </c>
      <c r="Z24" s="15"/>
      <c r="AA24" s="15"/>
      <c r="AB24" s="16"/>
      <c r="AC24" s="24">
        <f t="shared" si="0"/>
        <v>0</v>
      </c>
      <c r="AD24" s="25" t="str">
        <f t="shared" si="1"/>
        <v xml:space="preserve"> </v>
      </c>
      <c r="AE24" s="26"/>
      <c r="AF24" s="26"/>
      <c r="AG24" s="26"/>
    </row>
    <row r="25" spans="1:33" s="27" customFormat="1" x14ac:dyDescent="0.3">
      <c r="A25" s="21">
        <v>15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153"/>
      <c r="O25" s="154">
        <v>8196</v>
      </c>
      <c r="P25" s="155">
        <v>34.316200000000002</v>
      </c>
      <c r="Q25" s="156">
        <v>9.5299999999999994</v>
      </c>
      <c r="R25" s="157">
        <v>9082</v>
      </c>
      <c r="S25" s="158">
        <v>38.024900000000002</v>
      </c>
      <c r="T25" s="156">
        <v>10.56</v>
      </c>
      <c r="U25" s="159"/>
      <c r="V25" s="160"/>
      <c r="W25" s="156"/>
      <c r="X25" s="149">
        <v>-17.600000000000001</v>
      </c>
      <c r="Y25" s="150">
        <v>-14.5</v>
      </c>
      <c r="Z25" s="22"/>
      <c r="AA25" s="22"/>
      <c r="AB25" s="23"/>
      <c r="AC25" s="24">
        <f t="shared" si="0"/>
        <v>0</v>
      </c>
      <c r="AD25" s="25" t="str">
        <f t="shared" si="1"/>
        <v xml:space="preserve"> </v>
      </c>
      <c r="AE25" s="26"/>
      <c r="AF25" s="26"/>
      <c r="AG25" s="26"/>
    </row>
    <row r="26" spans="1:33" s="27" customFormat="1" x14ac:dyDescent="0.3">
      <c r="A26" s="21">
        <v>16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153"/>
      <c r="O26" s="154">
        <v>8196</v>
      </c>
      <c r="P26" s="155">
        <v>34.316200000000002</v>
      </c>
      <c r="Q26" s="156">
        <v>9.5299999999999994</v>
      </c>
      <c r="R26" s="157">
        <v>9082</v>
      </c>
      <c r="S26" s="158">
        <v>38.024900000000002</v>
      </c>
      <c r="T26" s="156">
        <v>10.56</v>
      </c>
      <c r="U26" s="159"/>
      <c r="V26" s="160"/>
      <c r="W26" s="156"/>
      <c r="X26" s="149">
        <v>-17.600000000000001</v>
      </c>
      <c r="Y26" s="150">
        <v>-13.2</v>
      </c>
      <c r="Z26" s="22" t="s">
        <v>116</v>
      </c>
      <c r="AA26" s="22" t="s">
        <v>117</v>
      </c>
      <c r="AB26" s="23" t="s">
        <v>118</v>
      </c>
      <c r="AC26" s="24">
        <f t="shared" si="0"/>
        <v>0</v>
      </c>
      <c r="AD26" s="25" t="str">
        <f t="shared" si="1"/>
        <v xml:space="preserve"> </v>
      </c>
      <c r="AE26" s="26"/>
      <c r="AF26" s="26"/>
      <c r="AG26" s="26"/>
    </row>
    <row r="27" spans="1:33" s="27" customFormat="1" x14ac:dyDescent="0.3">
      <c r="A27" s="21">
        <v>17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153"/>
      <c r="O27" s="154">
        <v>8196</v>
      </c>
      <c r="P27" s="155">
        <v>34.316200000000002</v>
      </c>
      <c r="Q27" s="156">
        <v>9.5299999999999994</v>
      </c>
      <c r="R27" s="157">
        <v>9082</v>
      </c>
      <c r="S27" s="158">
        <v>38.024900000000002</v>
      </c>
      <c r="T27" s="156">
        <v>10.56</v>
      </c>
      <c r="U27" s="159"/>
      <c r="V27" s="160"/>
      <c r="W27" s="156"/>
      <c r="X27" s="149">
        <v>-17.7</v>
      </c>
      <c r="Y27" s="150">
        <v>-13</v>
      </c>
      <c r="Z27" s="22"/>
      <c r="AA27" s="22"/>
      <c r="AB27" s="23"/>
      <c r="AC27" s="24">
        <f t="shared" si="0"/>
        <v>0</v>
      </c>
      <c r="AD27" s="25" t="str">
        <f t="shared" si="1"/>
        <v xml:space="preserve"> </v>
      </c>
      <c r="AE27" s="26"/>
      <c r="AF27" s="26"/>
      <c r="AG27" s="26"/>
    </row>
    <row r="28" spans="1:33" s="27" customFormat="1" x14ac:dyDescent="0.3">
      <c r="A28" s="21">
        <v>18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153"/>
      <c r="O28" s="154">
        <v>8196</v>
      </c>
      <c r="P28" s="155">
        <v>34.316200000000002</v>
      </c>
      <c r="Q28" s="156">
        <v>9.5299999999999994</v>
      </c>
      <c r="R28" s="157">
        <v>9082</v>
      </c>
      <c r="S28" s="158">
        <v>38.024900000000002</v>
      </c>
      <c r="T28" s="156">
        <v>10.56</v>
      </c>
      <c r="U28" s="159"/>
      <c r="V28" s="160"/>
      <c r="W28" s="156"/>
      <c r="X28" s="149"/>
      <c r="Y28" s="150"/>
      <c r="Z28" s="22"/>
      <c r="AA28" s="22"/>
      <c r="AB28" s="23"/>
      <c r="AC28" s="24">
        <f t="shared" si="0"/>
        <v>0</v>
      </c>
      <c r="AD28" s="25" t="str">
        <f t="shared" si="1"/>
        <v xml:space="preserve"> </v>
      </c>
      <c r="AE28" s="26"/>
      <c r="AF28" s="26"/>
      <c r="AG28" s="26"/>
    </row>
    <row r="29" spans="1:33" s="27" customFormat="1" x14ac:dyDescent="0.3">
      <c r="A29" s="28">
        <v>19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153"/>
      <c r="O29" s="154">
        <v>8196</v>
      </c>
      <c r="P29" s="155">
        <v>34.316200000000002</v>
      </c>
      <c r="Q29" s="156">
        <v>9.5299999999999994</v>
      </c>
      <c r="R29" s="157">
        <v>9082</v>
      </c>
      <c r="S29" s="158">
        <v>38.024900000000002</v>
      </c>
      <c r="T29" s="156">
        <v>10.56</v>
      </c>
      <c r="U29" s="159"/>
      <c r="V29" s="160"/>
      <c r="W29" s="156"/>
      <c r="X29" s="149"/>
      <c r="Y29" s="150"/>
      <c r="Z29" s="15"/>
      <c r="AA29" s="15"/>
      <c r="AB29" s="16"/>
      <c r="AC29" s="24">
        <f t="shared" si="0"/>
        <v>0</v>
      </c>
      <c r="AD29" s="25" t="str">
        <f t="shared" si="1"/>
        <v xml:space="preserve"> </v>
      </c>
      <c r="AE29" s="26"/>
      <c r="AF29" s="26"/>
      <c r="AG29" s="26"/>
    </row>
    <row r="30" spans="1:33" s="27" customFormat="1" x14ac:dyDescent="0.3">
      <c r="A30" s="21">
        <v>20</v>
      </c>
      <c r="B30" s="36">
        <v>90.5762</v>
      </c>
      <c r="C30" s="37">
        <v>4.5499000000000001</v>
      </c>
      <c r="D30" s="37">
        <v>0.96919999999999995</v>
      </c>
      <c r="E30" s="37">
        <v>0.10630000000000001</v>
      </c>
      <c r="F30" s="37">
        <v>0.15540000000000001</v>
      </c>
      <c r="G30" s="37">
        <v>3.0999999999999999E-3</v>
      </c>
      <c r="H30" s="37">
        <v>3.9300000000000002E-2</v>
      </c>
      <c r="I30" s="37">
        <v>3.2800000000000003E-2</v>
      </c>
      <c r="J30" s="37">
        <v>4.02E-2</v>
      </c>
      <c r="K30" s="37">
        <v>8.0000000000000002E-3</v>
      </c>
      <c r="L30" s="37">
        <v>1.5601</v>
      </c>
      <c r="M30" s="38">
        <v>1.9595</v>
      </c>
      <c r="N30" s="39">
        <v>0.74450000000000005</v>
      </c>
      <c r="O30" s="40">
        <v>8187</v>
      </c>
      <c r="P30" s="41">
        <v>34.2804</v>
      </c>
      <c r="Q30" s="42">
        <v>9.52</v>
      </c>
      <c r="R30" s="43">
        <v>9071</v>
      </c>
      <c r="S30" s="44">
        <v>37.978499999999997</v>
      </c>
      <c r="T30" s="45">
        <v>10.55</v>
      </c>
      <c r="U30" s="46">
        <v>11537</v>
      </c>
      <c r="V30" s="47">
        <v>48.305100000000003</v>
      </c>
      <c r="W30" s="42">
        <v>13.42</v>
      </c>
      <c r="X30" s="48">
        <v>-15</v>
      </c>
      <c r="Y30" s="49">
        <v>-12.4</v>
      </c>
      <c r="Z30" s="22"/>
      <c r="AA30" s="22"/>
      <c r="AB30" s="23"/>
      <c r="AC30" s="24">
        <f t="shared" si="0"/>
        <v>100</v>
      </c>
      <c r="AD30" s="25" t="str">
        <f>IF(AC30=100,"ОК"," ")</f>
        <v>ОК</v>
      </c>
      <c r="AE30" s="26"/>
      <c r="AF30" s="26"/>
      <c r="AG30" s="26"/>
    </row>
    <row r="31" spans="1:33" s="27" customFormat="1" x14ac:dyDescent="0.3">
      <c r="A31" s="28">
        <v>21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50"/>
      <c r="O31" s="51">
        <v>8187</v>
      </c>
      <c r="P31" s="52">
        <v>34.2804</v>
      </c>
      <c r="Q31" s="53">
        <v>9.52</v>
      </c>
      <c r="R31" s="54">
        <v>9071</v>
      </c>
      <c r="S31" s="55">
        <v>37.978499999999997</v>
      </c>
      <c r="T31" s="56">
        <v>10.55</v>
      </c>
      <c r="U31" s="57"/>
      <c r="V31" s="58"/>
      <c r="W31" s="59"/>
      <c r="X31" s="48">
        <v>-14.9</v>
      </c>
      <c r="Y31" s="49">
        <v>-12</v>
      </c>
      <c r="Z31" s="15"/>
      <c r="AA31" s="15"/>
      <c r="AB31" s="16"/>
      <c r="AC31" s="24">
        <f t="shared" si="0"/>
        <v>0</v>
      </c>
      <c r="AD31" s="25" t="str">
        <f t="shared" si="1"/>
        <v xml:space="preserve"> </v>
      </c>
      <c r="AE31" s="26"/>
      <c r="AF31" s="26"/>
      <c r="AG31" s="26"/>
    </row>
    <row r="32" spans="1:33" s="27" customFormat="1" x14ac:dyDescent="0.3">
      <c r="A32" s="21">
        <v>22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9"/>
      <c r="O32" s="51">
        <v>8187</v>
      </c>
      <c r="P32" s="52">
        <v>34.2804</v>
      </c>
      <c r="Q32" s="53">
        <v>9.52</v>
      </c>
      <c r="R32" s="54">
        <v>9071</v>
      </c>
      <c r="S32" s="55">
        <v>37.978499999999997</v>
      </c>
      <c r="T32" s="56">
        <v>10.55</v>
      </c>
      <c r="U32" s="46"/>
      <c r="V32" s="47"/>
      <c r="W32" s="42"/>
      <c r="X32" s="48">
        <v>-14.3</v>
      </c>
      <c r="Y32" s="49">
        <v>-12.8</v>
      </c>
      <c r="Z32" s="60"/>
      <c r="AA32" s="60"/>
      <c r="AB32" s="61"/>
      <c r="AC32" s="24">
        <f t="shared" si="0"/>
        <v>0</v>
      </c>
      <c r="AD32" s="25" t="str">
        <f t="shared" si="1"/>
        <v xml:space="preserve"> </v>
      </c>
      <c r="AE32" s="26"/>
      <c r="AF32" s="26"/>
      <c r="AG32" s="26"/>
    </row>
    <row r="33" spans="1:33" s="27" customFormat="1" x14ac:dyDescent="0.3">
      <c r="A33" s="21">
        <v>23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62"/>
      <c r="O33" s="51">
        <v>8187</v>
      </c>
      <c r="P33" s="52">
        <v>34.2804</v>
      </c>
      <c r="Q33" s="53">
        <v>9.52</v>
      </c>
      <c r="R33" s="54">
        <v>9071</v>
      </c>
      <c r="S33" s="55">
        <v>37.978499999999997</v>
      </c>
      <c r="T33" s="56">
        <v>10.55</v>
      </c>
      <c r="U33" s="63"/>
      <c r="V33" s="64"/>
      <c r="W33" s="42"/>
      <c r="X33" s="48">
        <v>-14</v>
      </c>
      <c r="Y33" s="49">
        <v>-12.9</v>
      </c>
      <c r="Z33" s="22"/>
      <c r="AA33" s="22"/>
      <c r="AB33" s="23"/>
      <c r="AC33" s="24">
        <f t="shared" si="0"/>
        <v>0</v>
      </c>
      <c r="AD33" s="25" t="str">
        <f>IF(AC33=100,"ОК"," ")</f>
        <v xml:space="preserve"> </v>
      </c>
      <c r="AE33" s="26"/>
      <c r="AF33" s="26"/>
      <c r="AG33" s="26"/>
    </row>
    <row r="34" spans="1:33" s="27" customFormat="1" x14ac:dyDescent="0.3">
      <c r="A34" s="21">
        <v>24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62"/>
      <c r="O34" s="51">
        <v>8187</v>
      </c>
      <c r="P34" s="52">
        <v>34.2804</v>
      </c>
      <c r="Q34" s="53">
        <v>9.52</v>
      </c>
      <c r="R34" s="54">
        <v>9071</v>
      </c>
      <c r="S34" s="55">
        <v>37.978499999999997</v>
      </c>
      <c r="T34" s="56">
        <v>10.55</v>
      </c>
      <c r="U34" s="63"/>
      <c r="V34" s="64"/>
      <c r="W34" s="42"/>
      <c r="X34" s="48">
        <v>-12.8</v>
      </c>
      <c r="Y34" s="49">
        <v>-11.1</v>
      </c>
      <c r="Z34" s="22"/>
      <c r="AA34" s="22"/>
      <c r="AB34" s="23"/>
      <c r="AC34" s="24">
        <f t="shared" si="0"/>
        <v>0</v>
      </c>
      <c r="AD34" s="25" t="str">
        <f t="shared" si="1"/>
        <v xml:space="preserve"> </v>
      </c>
      <c r="AE34" s="26"/>
      <c r="AF34" s="26"/>
      <c r="AG34" s="26"/>
    </row>
    <row r="35" spans="1:33" s="27" customFormat="1" x14ac:dyDescent="0.3">
      <c r="A35" s="21">
        <v>25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62"/>
      <c r="O35" s="51">
        <v>8187</v>
      </c>
      <c r="P35" s="52">
        <v>34.2804</v>
      </c>
      <c r="Q35" s="53">
        <v>9.52</v>
      </c>
      <c r="R35" s="54">
        <v>9071</v>
      </c>
      <c r="S35" s="55">
        <v>37.978499999999997</v>
      </c>
      <c r="T35" s="56">
        <v>10.55</v>
      </c>
      <c r="U35" s="63"/>
      <c r="V35" s="64"/>
      <c r="W35" s="42"/>
      <c r="X35" s="48"/>
      <c r="Y35" s="49"/>
      <c r="Z35" s="60"/>
      <c r="AA35" s="60"/>
      <c r="AB35" s="61"/>
      <c r="AC35" s="24">
        <f t="shared" si="0"/>
        <v>0</v>
      </c>
      <c r="AD35" s="25" t="str">
        <f t="shared" si="1"/>
        <v xml:space="preserve"> </v>
      </c>
      <c r="AE35" s="26"/>
      <c r="AF35" s="26"/>
      <c r="AG35" s="26"/>
    </row>
    <row r="36" spans="1:33" s="27" customFormat="1" x14ac:dyDescent="0.3">
      <c r="A36" s="28">
        <v>26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50"/>
      <c r="O36" s="51">
        <v>8187</v>
      </c>
      <c r="P36" s="52">
        <v>34.2804</v>
      </c>
      <c r="Q36" s="53">
        <v>9.52</v>
      </c>
      <c r="R36" s="54">
        <v>9071</v>
      </c>
      <c r="S36" s="55">
        <v>37.978499999999997</v>
      </c>
      <c r="T36" s="56">
        <v>10.55</v>
      </c>
      <c r="U36" s="57"/>
      <c r="V36" s="58"/>
      <c r="W36" s="59"/>
      <c r="X36" s="48"/>
      <c r="Y36" s="49"/>
      <c r="Z36" s="15"/>
      <c r="AA36" s="15"/>
      <c r="AB36" s="16"/>
      <c r="AC36" s="24">
        <f t="shared" si="0"/>
        <v>0</v>
      </c>
      <c r="AD36" s="25" t="str">
        <f t="shared" si="1"/>
        <v xml:space="preserve"> </v>
      </c>
      <c r="AE36" s="26"/>
      <c r="AF36" s="26"/>
      <c r="AG36" s="26"/>
    </row>
    <row r="37" spans="1:33" s="27" customFormat="1" x14ac:dyDescent="0.3">
      <c r="A37" s="21">
        <v>27</v>
      </c>
      <c r="B37" s="36">
        <v>90.328699999999998</v>
      </c>
      <c r="C37" s="37">
        <v>4.6642999999999999</v>
      </c>
      <c r="D37" s="37">
        <v>0.99470000000000003</v>
      </c>
      <c r="E37" s="37">
        <v>0.1071</v>
      </c>
      <c r="F37" s="37">
        <v>0.15820000000000001</v>
      </c>
      <c r="G37" s="37">
        <v>1.04E-2</v>
      </c>
      <c r="H37" s="37">
        <v>4.02E-2</v>
      </c>
      <c r="I37" s="37">
        <v>3.3500000000000002E-2</v>
      </c>
      <c r="J37" s="37">
        <v>4.1300000000000003E-2</v>
      </c>
      <c r="K37" s="37">
        <v>7.6E-3</v>
      </c>
      <c r="L37" s="37">
        <v>1.5887</v>
      </c>
      <c r="M37" s="38">
        <v>2.0253000000000001</v>
      </c>
      <c r="N37" s="39">
        <v>0.74670000000000003</v>
      </c>
      <c r="O37" s="40">
        <v>8193</v>
      </c>
      <c r="P37" s="41">
        <v>34.305599999999998</v>
      </c>
      <c r="Q37" s="42">
        <v>9.5299999999999994</v>
      </c>
      <c r="R37" s="43">
        <v>9077</v>
      </c>
      <c r="S37" s="44">
        <v>38.004300000000001</v>
      </c>
      <c r="T37" s="45">
        <v>10.56</v>
      </c>
      <c r="U37" s="46">
        <v>11528</v>
      </c>
      <c r="V37" s="47">
        <v>48.267200000000003</v>
      </c>
      <c r="W37" s="42">
        <v>13.41</v>
      </c>
      <c r="X37" s="48">
        <v>-14.7</v>
      </c>
      <c r="Y37" s="49">
        <v>-11.5</v>
      </c>
      <c r="Z37" s="22"/>
      <c r="AA37" s="22"/>
      <c r="AB37" s="23"/>
      <c r="AC37" s="24">
        <f t="shared" si="0"/>
        <v>100</v>
      </c>
      <c r="AD37" s="25" t="str">
        <f t="shared" si="1"/>
        <v>ОК</v>
      </c>
      <c r="AE37" s="26"/>
      <c r="AF37" s="26"/>
      <c r="AG37" s="26"/>
    </row>
    <row r="38" spans="1:33" s="27" customFormat="1" ht="15" thickBot="1" x14ac:dyDescent="0.35">
      <c r="A38" s="28">
        <v>28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50"/>
      <c r="O38" s="51">
        <v>8193</v>
      </c>
      <c r="P38" s="52">
        <v>34.305599999999998</v>
      </c>
      <c r="Q38" s="53">
        <v>9.5299999999999994</v>
      </c>
      <c r="R38" s="54">
        <v>9077</v>
      </c>
      <c r="S38" s="55">
        <v>38.004300000000001</v>
      </c>
      <c r="T38" s="56">
        <v>10.56</v>
      </c>
      <c r="U38" s="57"/>
      <c r="V38" s="58"/>
      <c r="W38" s="59"/>
      <c r="X38" s="48">
        <v>-14.1</v>
      </c>
      <c r="Y38" s="49">
        <v>-11.9</v>
      </c>
      <c r="Z38" s="15"/>
      <c r="AA38" s="15"/>
      <c r="AB38" s="16"/>
      <c r="AC38" s="24">
        <f t="shared" si="0"/>
        <v>0</v>
      </c>
      <c r="AD38" s="25" t="str">
        <f t="shared" si="1"/>
        <v xml:space="preserve"> </v>
      </c>
      <c r="AE38" s="26"/>
      <c r="AF38" s="26"/>
      <c r="AG38" s="26"/>
    </row>
    <row r="39" spans="1:33" ht="15" customHeight="1" thickBot="1" x14ac:dyDescent="0.35">
      <c r="A39" s="199" t="s">
        <v>132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1"/>
      <c r="O39" s="202">
        <f>SUMPRODUCT(O11:O38,'[1] розрахунок'!BR85:BR112)/'[1] розрахунок'!BR113</f>
        <v>8195.7466351623425</v>
      </c>
      <c r="P39" s="176">
        <f>SUMPRODUCT(P11:P38,'[1] розрахунок'!BR85:BR112)/'[1] розрахунок'!BR113</f>
        <v>34.316004274550636</v>
      </c>
      <c r="Q39" s="178">
        <f>SUMPRODUCT(Q11:Q38,'[1] розрахунок'!BR85:BR112)/'[1] розрахунок'!BR113</f>
        <v>9.5301521970259699</v>
      </c>
      <c r="R39" s="202">
        <f>SUMPRODUCT(R11:R38,'[1] розрахунок'!BR85:BR112)/'[1] розрахунок'!BR113</f>
        <v>9080.7327224829642</v>
      </c>
      <c r="S39" s="176">
        <f>SUMPRODUCT(S11:S38,'[1] розрахунок'!BR85:BR112)/'[1] розрахунок'!BR113</f>
        <v>38.020448708998678</v>
      </c>
      <c r="T39" s="178">
        <f>SUMPRODUCT(T11:T38,'[1] розрахунок'!BR85:BR112)/'[1] розрахунок'!BR113</f>
        <v>10.560152197025973</v>
      </c>
      <c r="U39" s="180"/>
      <c r="V39" s="181"/>
      <c r="W39" s="181"/>
      <c r="X39" s="181"/>
      <c r="Y39" s="181"/>
      <c r="Z39" s="181"/>
      <c r="AA39" s="181"/>
      <c r="AB39" s="182"/>
      <c r="AC39" s="65"/>
      <c r="AD39" s="66"/>
      <c r="AE39" s="67"/>
      <c r="AF39" s="67"/>
      <c r="AG39" s="67"/>
    </row>
    <row r="40" spans="1:33" ht="19.5" customHeight="1" thickBot="1" x14ac:dyDescent="0.35">
      <c r="A40" s="129"/>
      <c r="B40" s="68"/>
      <c r="C40" s="68"/>
      <c r="D40" s="68"/>
      <c r="E40" s="68"/>
      <c r="F40" s="68"/>
      <c r="G40" s="68"/>
      <c r="H40" s="183" t="s">
        <v>31</v>
      </c>
      <c r="I40" s="184"/>
      <c r="J40" s="184"/>
      <c r="K40" s="184"/>
      <c r="L40" s="184"/>
      <c r="M40" s="184"/>
      <c r="N40" s="185"/>
      <c r="O40" s="203"/>
      <c r="P40" s="177"/>
      <c r="Q40" s="179"/>
      <c r="R40" s="203"/>
      <c r="S40" s="177"/>
      <c r="T40" s="179"/>
      <c r="U40" s="186"/>
      <c r="V40" s="187"/>
      <c r="W40" s="187"/>
      <c r="X40" s="187"/>
      <c r="Y40" s="187"/>
      <c r="Z40" s="187"/>
      <c r="AA40" s="187"/>
      <c r="AB40" s="188"/>
    </row>
    <row r="41" spans="1:33" ht="22.5" customHeight="1" x14ac:dyDescent="0.3">
      <c r="A41" s="129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89"/>
      <c r="V41" s="189"/>
      <c r="W41" s="189"/>
      <c r="X41" s="189"/>
      <c r="Y41" s="189"/>
      <c r="Z41" s="189"/>
      <c r="AA41" s="189"/>
      <c r="AB41" s="190"/>
    </row>
    <row r="42" spans="1:33" ht="22.5" customHeight="1" x14ac:dyDescent="0.3">
      <c r="A42" s="129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95"/>
      <c r="V42" s="95"/>
      <c r="W42" s="95"/>
      <c r="X42" s="95"/>
      <c r="Y42" s="95"/>
      <c r="Z42" s="95"/>
      <c r="AA42" s="95"/>
      <c r="AB42" s="96"/>
    </row>
    <row r="43" spans="1:33" s="73" customFormat="1" ht="14.1" customHeight="1" x14ac:dyDescent="0.3">
      <c r="A43" s="120"/>
      <c r="B43" s="69" t="s">
        <v>32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73" t="s">
        <v>33</v>
      </c>
      <c r="N43" s="173"/>
      <c r="O43" s="173"/>
      <c r="P43" s="70"/>
      <c r="Q43" s="113"/>
      <c r="R43" s="174">
        <f>[1]Додаток!F1</f>
        <v>42795</v>
      </c>
      <c r="S43" s="174"/>
      <c r="T43" s="174"/>
      <c r="U43" s="71"/>
      <c r="V43" s="71"/>
      <c r="W43" s="71"/>
      <c r="X43" s="71"/>
      <c r="Y43" s="71"/>
      <c r="Z43" s="71"/>
      <c r="AA43" s="71"/>
      <c r="AB43" s="121"/>
      <c r="AC43" s="72"/>
      <c r="AE43" s="74"/>
    </row>
    <row r="44" spans="1:33" s="73" customFormat="1" ht="7.5" customHeight="1" x14ac:dyDescent="0.3">
      <c r="A44" s="120"/>
      <c r="B44" s="131"/>
      <c r="C44" s="88" t="s">
        <v>34</v>
      </c>
      <c r="D44" s="132"/>
      <c r="E44" s="133"/>
      <c r="F44" s="133"/>
      <c r="G44" s="133"/>
      <c r="H44" s="133"/>
      <c r="I44" s="133"/>
      <c r="J44" s="133"/>
      <c r="K44" s="88" t="s">
        <v>35</v>
      </c>
      <c r="L44" s="134"/>
      <c r="M44" s="135"/>
      <c r="N44" s="88" t="s">
        <v>36</v>
      </c>
      <c r="O44" s="135"/>
      <c r="P44" s="135"/>
      <c r="Q44" s="134"/>
      <c r="R44" s="175" t="s">
        <v>37</v>
      </c>
      <c r="S44" s="175"/>
      <c r="T44" s="175"/>
      <c r="U44" s="71"/>
      <c r="V44" s="71"/>
      <c r="W44" s="71"/>
      <c r="X44" s="71"/>
      <c r="Y44" s="71"/>
      <c r="Z44" s="71"/>
      <c r="AA44" s="71"/>
      <c r="AB44" s="121"/>
      <c r="AC44" s="72"/>
      <c r="AE44" s="74"/>
    </row>
    <row r="45" spans="1:33" s="73" customFormat="1" ht="14.1" customHeight="1" x14ac:dyDescent="0.3">
      <c r="A45" s="120"/>
      <c r="B45" s="69" t="s">
        <v>38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73" t="s">
        <v>39</v>
      </c>
      <c r="N45" s="173"/>
      <c r="O45" s="173"/>
      <c r="P45" s="70"/>
      <c r="Q45" s="113"/>
      <c r="R45" s="174">
        <f>R43</f>
        <v>42795</v>
      </c>
      <c r="S45" s="174"/>
      <c r="T45" s="174"/>
      <c r="U45" s="76"/>
      <c r="V45" s="76"/>
      <c r="W45" s="76"/>
      <c r="X45" s="76"/>
      <c r="Y45" s="76"/>
      <c r="Z45" s="76"/>
      <c r="AA45" s="76"/>
      <c r="AB45" s="122"/>
      <c r="AC45" s="72"/>
      <c r="AE45" s="74"/>
    </row>
    <row r="46" spans="1:33" s="73" customFormat="1" ht="7.5" customHeight="1" x14ac:dyDescent="0.3">
      <c r="A46" s="120"/>
      <c r="B46" s="115"/>
      <c r="C46" s="88" t="s">
        <v>40</v>
      </c>
      <c r="D46" s="133"/>
      <c r="E46" s="132"/>
      <c r="F46" s="133"/>
      <c r="G46" s="133"/>
      <c r="H46" s="133"/>
      <c r="I46" s="133"/>
      <c r="J46" s="133"/>
      <c r="K46" s="88" t="s">
        <v>35</v>
      </c>
      <c r="L46" s="134"/>
      <c r="M46" s="135"/>
      <c r="N46" s="88" t="s">
        <v>36</v>
      </c>
      <c r="O46" s="135"/>
      <c r="P46" s="135"/>
      <c r="Q46" s="134"/>
      <c r="R46" s="175" t="s">
        <v>37</v>
      </c>
      <c r="S46" s="175"/>
      <c r="T46" s="175"/>
      <c r="U46" s="76"/>
      <c r="V46" s="76"/>
      <c r="W46" s="76"/>
      <c r="X46" s="76"/>
      <c r="Y46" s="76"/>
      <c r="Z46" s="76"/>
      <c r="AA46" s="76"/>
      <c r="AB46" s="122"/>
      <c r="AC46" s="72"/>
      <c r="AE46" s="74"/>
    </row>
    <row r="47" spans="1:33" s="73" customFormat="1" ht="14.1" customHeight="1" x14ac:dyDescent="0.3">
      <c r="A47" s="120"/>
      <c r="B47" s="69" t="s">
        <v>41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73" t="s">
        <v>42</v>
      </c>
      <c r="N47" s="173"/>
      <c r="O47" s="173"/>
      <c r="P47" s="70"/>
      <c r="Q47" s="70"/>
      <c r="R47" s="174">
        <f>R43</f>
        <v>42795</v>
      </c>
      <c r="S47" s="174"/>
      <c r="T47" s="174"/>
      <c r="U47" s="76"/>
      <c r="V47" s="76"/>
      <c r="W47" s="76"/>
      <c r="X47" s="76"/>
      <c r="Y47" s="76"/>
      <c r="Z47" s="76"/>
      <c r="AA47" s="76"/>
      <c r="AB47" s="122"/>
      <c r="AC47" s="72"/>
      <c r="AE47" s="74"/>
    </row>
    <row r="48" spans="1:33" s="73" customFormat="1" ht="6.75" customHeight="1" x14ac:dyDescent="0.3">
      <c r="A48" s="120"/>
      <c r="B48" s="115"/>
      <c r="C48" s="88" t="s">
        <v>43</v>
      </c>
      <c r="D48" s="133"/>
      <c r="E48" s="132"/>
      <c r="F48" s="133"/>
      <c r="G48" s="133"/>
      <c r="H48" s="133"/>
      <c r="I48" s="133"/>
      <c r="J48" s="133"/>
      <c r="K48" s="88" t="s">
        <v>35</v>
      </c>
      <c r="L48" s="134"/>
      <c r="M48" s="135"/>
      <c r="N48" s="88" t="s">
        <v>36</v>
      </c>
      <c r="O48" s="135"/>
      <c r="P48" s="135"/>
      <c r="Q48" s="134"/>
      <c r="R48" s="175" t="s">
        <v>37</v>
      </c>
      <c r="S48" s="175"/>
      <c r="T48" s="175"/>
      <c r="U48" s="76"/>
      <c r="V48" s="76"/>
      <c r="W48" s="76"/>
      <c r="X48" s="76"/>
      <c r="Y48" s="76"/>
      <c r="Z48" s="76"/>
      <c r="AA48" s="76"/>
      <c r="AB48" s="122"/>
      <c r="AC48" s="72"/>
      <c r="AE48" s="74"/>
    </row>
    <row r="49" spans="1:28" ht="15" thickBot="1" x14ac:dyDescent="0.35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8"/>
    </row>
  </sheetData>
  <mergeCells count="54">
    <mergeCell ref="G1:Y1"/>
    <mergeCell ref="Z1:AB1"/>
    <mergeCell ref="E9:E10"/>
    <mergeCell ref="L5:T5"/>
    <mergeCell ref="V5:W5"/>
    <mergeCell ref="X5:Y5"/>
    <mergeCell ref="AA5:AB5"/>
    <mergeCell ref="B9:B10"/>
    <mergeCell ref="A2:D2"/>
    <mergeCell ref="E2:AB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U39:AB39"/>
    <mergeCell ref="H40:N40"/>
    <mergeCell ref="U40:AB40"/>
    <mergeCell ref="U41:AB41"/>
    <mergeCell ref="L9:L10"/>
    <mergeCell ref="M9:M10"/>
    <mergeCell ref="O9:Q9"/>
    <mergeCell ref="R9:T9"/>
    <mergeCell ref="U9:W9"/>
    <mergeCell ref="A39:N39"/>
    <mergeCell ref="O39:O40"/>
    <mergeCell ref="P39:P40"/>
    <mergeCell ref="Q39:Q40"/>
    <mergeCell ref="R39:R40"/>
    <mergeCell ref="AA7:AA10"/>
    <mergeCell ref="AB7:AB10"/>
    <mergeCell ref="F9:F10"/>
    <mergeCell ref="G9:G10"/>
    <mergeCell ref="M47:O47"/>
    <mergeCell ref="R47:T47"/>
    <mergeCell ref="R48:T48"/>
    <mergeCell ref="M43:O43"/>
    <mergeCell ref="R43:T43"/>
    <mergeCell ref="R44:T44"/>
    <mergeCell ref="M45:O45"/>
    <mergeCell ref="R45:T45"/>
    <mergeCell ref="R46:T46"/>
    <mergeCell ref="S39:S40"/>
    <mergeCell ref="T39:T40"/>
    <mergeCell ref="N8:N10"/>
    <mergeCell ref="O8:W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view="pageBreakPreview" topLeftCell="A55" zoomScale="115" zoomScaleNormal="80" zoomScaleSheetLayoutView="115" workbookViewId="0">
      <selection activeCell="D14" sqref="D14"/>
    </sheetView>
  </sheetViews>
  <sheetFormatPr defaultColWidth="9.109375" defaultRowHeight="13.8" x14ac:dyDescent="0.25"/>
  <cols>
    <col min="1" max="1" width="17.88671875" style="77" customWidth="1"/>
    <col min="2" max="2" width="40" style="77" customWidth="1"/>
    <col min="3" max="3" width="21.109375" style="77" customWidth="1"/>
    <col min="4" max="4" width="21.44140625" style="77" customWidth="1"/>
    <col min="5" max="5" width="22" style="77" customWidth="1"/>
    <col min="6" max="14" width="12.6640625" style="77" customWidth="1"/>
    <col min="15" max="15" width="20.109375" style="77" customWidth="1"/>
    <col min="16" max="16384" width="9.109375" style="77"/>
  </cols>
  <sheetData>
    <row r="1" spans="1:11" x14ac:dyDescent="0.25">
      <c r="A1" s="252"/>
      <c r="B1" s="252"/>
      <c r="C1" s="99"/>
      <c r="D1" s="99"/>
      <c r="E1" s="99"/>
    </row>
    <row r="2" spans="1:11" x14ac:dyDescent="0.25">
      <c r="A2" s="100" t="s">
        <v>127</v>
      </c>
      <c r="B2" s="100"/>
      <c r="C2" s="100"/>
      <c r="D2" s="100"/>
      <c r="E2" s="100"/>
      <c r="F2" s="78"/>
      <c r="G2" s="78"/>
      <c r="H2" s="78"/>
      <c r="I2" s="78"/>
      <c r="J2" s="78"/>
      <c r="K2" s="78"/>
    </row>
    <row r="3" spans="1:11" x14ac:dyDescent="0.25">
      <c r="A3" s="99"/>
      <c r="B3" s="99"/>
      <c r="C3" s="99"/>
      <c r="D3" s="99"/>
      <c r="E3" s="99"/>
    </row>
    <row r="4" spans="1:11" ht="14.4" thickBot="1" x14ac:dyDescent="0.3">
      <c r="A4" s="99"/>
      <c r="B4" s="99"/>
      <c r="C4" s="99"/>
      <c r="D4" s="99"/>
      <c r="E4" s="99"/>
    </row>
    <row r="5" spans="1:11" x14ac:dyDescent="0.25">
      <c r="A5" s="253" t="s">
        <v>49</v>
      </c>
      <c r="B5" s="245" t="s">
        <v>50</v>
      </c>
      <c r="C5" s="242" t="s">
        <v>128</v>
      </c>
      <c r="D5" s="243"/>
      <c r="E5" s="244"/>
    </row>
    <row r="6" spans="1:11" ht="14.4" thickBot="1" x14ac:dyDescent="0.3">
      <c r="A6" s="249"/>
      <c r="B6" s="247"/>
      <c r="C6" s="101" t="s">
        <v>51</v>
      </c>
      <c r="D6" s="102" t="s">
        <v>52</v>
      </c>
      <c r="E6" s="103" t="s">
        <v>53</v>
      </c>
    </row>
    <row r="7" spans="1:11" ht="26.4" x14ac:dyDescent="0.25">
      <c r="A7" s="245" t="s">
        <v>54</v>
      </c>
      <c r="B7" s="90" t="s">
        <v>55</v>
      </c>
      <c r="C7" s="104">
        <v>38.021204019822491</v>
      </c>
      <c r="D7" s="116">
        <v>9081.2086931981212</v>
      </c>
      <c r="E7" s="105">
        <v>10.561445561061802</v>
      </c>
    </row>
    <row r="8" spans="1:11" ht="26.4" x14ac:dyDescent="0.25">
      <c r="A8" s="246"/>
      <c r="B8" s="91" t="s">
        <v>56</v>
      </c>
      <c r="C8" s="106">
        <v>38.018417031202965</v>
      </c>
      <c r="D8" s="117">
        <v>9080.5430323929995</v>
      </c>
      <c r="E8" s="107">
        <v>10.560671397556378</v>
      </c>
    </row>
    <row r="9" spans="1:11" x14ac:dyDescent="0.25">
      <c r="A9" s="246"/>
      <c r="B9" s="91" t="s">
        <v>57</v>
      </c>
      <c r="C9" s="106">
        <v>38.020447477807558</v>
      </c>
      <c r="D9" s="117">
        <v>9081.0279962396762</v>
      </c>
      <c r="E9" s="107">
        <v>10.5612354105021</v>
      </c>
    </row>
    <row r="10" spans="1:11" x14ac:dyDescent="0.25">
      <c r="A10" s="246"/>
      <c r="B10" s="91" t="s">
        <v>58</v>
      </c>
      <c r="C10" s="106">
        <v>38.020928502156885</v>
      </c>
      <c r="D10" s="117">
        <v>9081.1428869333122</v>
      </c>
      <c r="E10" s="107">
        <v>10.561369028376912</v>
      </c>
    </row>
    <row r="11" spans="1:11" x14ac:dyDescent="0.25">
      <c r="A11" s="246"/>
      <c r="B11" s="91" t="s">
        <v>59</v>
      </c>
      <c r="C11" s="106">
        <v>38.020527957616054</v>
      </c>
      <c r="D11" s="117">
        <v>9081.0472185119688</v>
      </c>
      <c r="E11" s="107">
        <v>10.561257766004459</v>
      </c>
    </row>
    <row r="12" spans="1:11" x14ac:dyDescent="0.25">
      <c r="A12" s="246"/>
      <c r="B12" s="91" t="s">
        <v>60</v>
      </c>
      <c r="C12" s="106">
        <v>38.020726969831074</v>
      </c>
      <c r="D12" s="117">
        <v>9081.0947517635759</v>
      </c>
      <c r="E12" s="107">
        <v>10.561313047175299</v>
      </c>
    </row>
    <row r="13" spans="1:11" ht="26.4" x14ac:dyDescent="0.25">
      <c r="A13" s="246"/>
      <c r="B13" s="91" t="s">
        <v>61</v>
      </c>
      <c r="C13" s="106">
        <v>38.016999098191498</v>
      </c>
      <c r="D13" s="117">
        <v>9080.2043649067364</v>
      </c>
      <c r="E13" s="107">
        <v>10.560277527275415</v>
      </c>
    </row>
    <row r="14" spans="1:11" x14ac:dyDescent="0.25">
      <c r="A14" s="246"/>
      <c r="B14" s="91" t="s">
        <v>62</v>
      </c>
      <c r="C14" s="106">
        <v>38.020476820650991</v>
      </c>
      <c r="D14" s="117">
        <v>9081.035004657524</v>
      </c>
      <c r="E14" s="107">
        <v>10.561243561291942</v>
      </c>
    </row>
    <row r="15" spans="1:11" x14ac:dyDescent="0.25">
      <c r="A15" s="246"/>
      <c r="B15" s="91" t="s">
        <v>63</v>
      </c>
      <c r="C15" s="106">
        <v>38.020187225645223</v>
      </c>
      <c r="D15" s="117">
        <v>9080.9658360777357</v>
      </c>
      <c r="E15" s="107">
        <v>10.561163118234784</v>
      </c>
    </row>
    <row r="16" spans="1:11" x14ac:dyDescent="0.25">
      <c r="A16" s="246"/>
      <c r="B16" s="91" t="s">
        <v>64</v>
      </c>
      <c r="C16" s="106">
        <v>38.020237180146623</v>
      </c>
      <c r="D16" s="117">
        <v>9080.977767505583</v>
      </c>
      <c r="E16" s="107">
        <v>10.561176994485173</v>
      </c>
    </row>
    <row r="17" spans="1:5" x14ac:dyDescent="0.25">
      <c r="A17" s="246"/>
      <c r="B17" s="91" t="s">
        <v>65</v>
      </c>
      <c r="C17" s="106">
        <v>38.020459399096602</v>
      </c>
      <c r="D17" s="117">
        <v>9081.0308435906863</v>
      </c>
      <c r="E17" s="107">
        <v>10.561238721971279</v>
      </c>
    </row>
    <row r="18" spans="1:5" ht="26.4" x14ac:dyDescent="0.25">
      <c r="A18" s="246"/>
      <c r="B18" s="91" t="s">
        <v>66</v>
      </c>
      <c r="C18" s="106">
        <v>38.011478332885659</v>
      </c>
      <c r="D18" s="117">
        <v>9078.8857527485743</v>
      </c>
      <c r="E18" s="107">
        <v>10.558743981357127</v>
      </c>
    </row>
    <row r="19" spans="1:5" ht="26.4" x14ac:dyDescent="0.25">
      <c r="A19" s="246"/>
      <c r="B19" s="91" t="s">
        <v>119</v>
      </c>
      <c r="C19" s="106">
        <v>38.020321145693785</v>
      </c>
      <c r="D19" s="117">
        <v>9080.9978223322632</v>
      </c>
      <c r="E19" s="107">
        <v>10.561200318248273</v>
      </c>
    </row>
    <row r="20" spans="1:5" ht="26.4" x14ac:dyDescent="0.25">
      <c r="A20" s="246"/>
      <c r="B20" s="91" t="s">
        <v>67</v>
      </c>
      <c r="C20" s="106">
        <v>38.018019848524766</v>
      </c>
      <c r="D20" s="117">
        <v>9080.4481669387606</v>
      </c>
      <c r="E20" s="107">
        <v>10.560561069034657</v>
      </c>
    </row>
    <row r="21" spans="1:5" ht="39.6" x14ac:dyDescent="0.25">
      <c r="A21" s="246"/>
      <c r="B21" s="91" t="s">
        <v>68</v>
      </c>
      <c r="C21" s="106">
        <v>38.020057113850193</v>
      </c>
      <c r="D21" s="117">
        <v>9080.9347594089522</v>
      </c>
      <c r="E21" s="107">
        <v>10.561126976069497</v>
      </c>
    </row>
    <row r="22" spans="1:5" x14ac:dyDescent="0.25">
      <c r="A22" s="246"/>
      <c r="B22" s="91" t="s">
        <v>69</v>
      </c>
      <c r="C22" s="106">
        <v>38.02089829248375</v>
      </c>
      <c r="D22" s="117">
        <v>9081.1356714767444</v>
      </c>
      <c r="E22" s="107">
        <v>10.561360636801041</v>
      </c>
    </row>
    <row r="23" spans="1:5" x14ac:dyDescent="0.25">
      <c r="A23" s="246"/>
      <c r="B23" s="91" t="s">
        <v>70</v>
      </c>
      <c r="C23" s="106">
        <v>38.019861007745241</v>
      </c>
      <c r="D23" s="117">
        <v>9080.887920269819</v>
      </c>
      <c r="E23" s="107">
        <v>10.561072502151456</v>
      </c>
    </row>
    <row r="24" spans="1:5" x14ac:dyDescent="0.25">
      <c r="A24" s="246"/>
      <c r="B24" s="91" t="s">
        <v>71</v>
      </c>
      <c r="C24" s="106">
        <v>38.020530336707246</v>
      </c>
      <c r="D24" s="117">
        <v>9081.0477867481459</v>
      </c>
      <c r="E24" s="107">
        <v>10.561258426863123</v>
      </c>
    </row>
    <row r="25" spans="1:5" x14ac:dyDescent="0.25">
      <c r="A25" s="246"/>
      <c r="B25" s="91" t="s">
        <v>72</v>
      </c>
      <c r="C25" s="106">
        <v>38.021962270579614</v>
      </c>
      <c r="D25" s="117">
        <v>9081.3897982826311</v>
      </c>
      <c r="E25" s="107">
        <v>10.561656186272115</v>
      </c>
    </row>
    <row r="26" spans="1:5" x14ac:dyDescent="0.25">
      <c r="A26" s="246"/>
      <c r="B26" s="91" t="s">
        <v>120</v>
      </c>
      <c r="C26" s="106">
        <v>38.020112636211479</v>
      </c>
      <c r="D26" s="117">
        <v>9080.9480206973039</v>
      </c>
      <c r="E26" s="107">
        <v>10.561142398947633</v>
      </c>
    </row>
    <row r="27" spans="1:5" x14ac:dyDescent="0.25">
      <c r="A27" s="246"/>
      <c r="B27" s="91" t="s">
        <v>73</v>
      </c>
      <c r="C27" s="106">
        <v>38.02031930336026</v>
      </c>
      <c r="D27" s="117">
        <v>9080.9973822984539</v>
      </c>
      <c r="E27" s="107">
        <v>10.561199806488961</v>
      </c>
    </row>
    <row r="28" spans="1:5" x14ac:dyDescent="0.25">
      <c r="A28" s="246"/>
      <c r="B28" s="91" t="s">
        <v>74</v>
      </c>
      <c r="C28" s="106">
        <v>38.020207231179555</v>
      </c>
      <c r="D28" s="117">
        <v>9080.9706143175881</v>
      </c>
      <c r="E28" s="107">
        <v>10.561168675327654</v>
      </c>
    </row>
    <row r="29" spans="1:5" x14ac:dyDescent="0.25">
      <c r="A29" s="246"/>
      <c r="B29" s="91" t="s">
        <v>75</v>
      </c>
      <c r="C29" s="106">
        <v>38.020250676878163</v>
      </c>
      <c r="D29" s="117">
        <v>9080.9809911445736</v>
      </c>
      <c r="E29" s="107">
        <v>10.561180743577268</v>
      </c>
    </row>
    <row r="30" spans="1:5" x14ac:dyDescent="0.25">
      <c r="A30" s="246"/>
      <c r="B30" s="91" t="s">
        <v>76</v>
      </c>
      <c r="C30" s="106">
        <v>38.020286983339226</v>
      </c>
      <c r="D30" s="117">
        <v>9080.9896627939415</v>
      </c>
      <c r="E30" s="107">
        <v>10.561190828705341</v>
      </c>
    </row>
    <row r="31" spans="1:5" x14ac:dyDescent="0.25">
      <c r="A31" s="246"/>
      <c r="B31" s="91" t="s">
        <v>121</v>
      </c>
      <c r="C31" s="106">
        <v>38.022102033622616</v>
      </c>
      <c r="D31" s="117">
        <v>9081.4231801124242</v>
      </c>
      <c r="E31" s="107">
        <v>10.561695009339616</v>
      </c>
    </row>
    <row r="32" spans="1:5" x14ac:dyDescent="0.25">
      <c r="A32" s="246"/>
      <c r="B32" s="91" t="s">
        <v>77</v>
      </c>
      <c r="C32" s="106">
        <v>38.020261410549011</v>
      </c>
      <c r="D32" s="117">
        <v>9080.9835548378487</v>
      </c>
      <c r="E32" s="107">
        <v>10.561183725152503</v>
      </c>
    </row>
    <row r="33" spans="1:5" x14ac:dyDescent="0.25">
      <c r="A33" s="246"/>
      <c r="B33" s="91" t="s">
        <v>78</v>
      </c>
      <c r="C33" s="106">
        <v>38.020576926292229</v>
      </c>
      <c r="D33" s="117">
        <v>9081.0589144795013</v>
      </c>
      <c r="E33" s="107">
        <v>10.561271368414507</v>
      </c>
    </row>
    <row r="34" spans="1:5" x14ac:dyDescent="0.25">
      <c r="A34" s="246"/>
      <c r="B34" s="91" t="s">
        <v>79</v>
      </c>
      <c r="C34" s="106">
        <v>38.020567800837647</v>
      </c>
      <c r="D34" s="117">
        <v>9081.0567349020894</v>
      </c>
      <c r="E34" s="107">
        <v>10.561268833566013</v>
      </c>
    </row>
    <row r="35" spans="1:5" ht="39.6" x14ac:dyDescent="0.25">
      <c r="A35" s="246"/>
      <c r="B35" s="91" t="s">
        <v>80</v>
      </c>
      <c r="C35" s="106"/>
      <c r="D35" s="117"/>
      <c r="E35" s="107"/>
    </row>
    <row r="36" spans="1:5" x14ac:dyDescent="0.25">
      <c r="A36" s="246"/>
      <c r="B36" s="91" t="s">
        <v>81</v>
      </c>
      <c r="C36" s="106">
        <v>38.020345039579844</v>
      </c>
      <c r="D36" s="117">
        <v>9081.0035292889843</v>
      </c>
      <c r="E36" s="107">
        <v>10.561206955438845</v>
      </c>
    </row>
    <row r="37" spans="1:5" x14ac:dyDescent="0.25">
      <c r="A37" s="246"/>
      <c r="B37" s="91" t="s">
        <v>82</v>
      </c>
      <c r="C37" s="106">
        <v>38.020256687693184</v>
      </c>
      <c r="D37" s="117">
        <v>9080.982426803097</v>
      </c>
      <c r="E37" s="107">
        <v>10.561182413248106</v>
      </c>
    </row>
    <row r="38" spans="1:5" x14ac:dyDescent="0.25">
      <c r="A38" s="246"/>
      <c r="B38" s="91" t="s">
        <v>83</v>
      </c>
      <c r="C38" s="106">
        <v>38.020611205009068</v>
      </c>
      <c r="D38" s="117">
        <v>9081.0671018104749</v>
      </c>
      <c r="E38" s="107">
        <v>10.561280890280296</v>
      </c>
    </row>
    <row r="39" spans="1:5" x14ac:dyDescent="0.25">
      <c r="A39" s="246"/>
      <c r="B39" s="91" t="s">
        <v>84</v>
      </c>
      <c r="C39" s="106">
        <v>38.02026066897411</v>
      </c>
      <c r="D39" s="117">
        <v>9080.9833777157237</v>
      </c>
      <c r="E39" s="107">
        <v>10.561183519159474</v>
      </c>
    </row>
    <row r="40" spans="1:5" x14ac:dyDescent="0.25">
      <c r="A40" s="246"/>
      <c r="B40" s="91" t="s">
        <v>85</v>
      </c>
      <c r="C40" s="106">
        <v>38.020463120379951</v>
      </c>
      <c r="D40" s="117">
        <v>9081.031732403957</v>
      </c>
      <c r="E40" s="107">
        <v>10.561239755661097</v>
      </c>
    </row>
    <row r="41" spans="1:5" x14ac:dyDescent="0.25">
      <c r="A41" s="246"/>
      <c r="B41" s="91" t="s">
        <v>86</v>
      </c>
      <c r="C41" s="106">
        <v>38.018863570741495</v>
      </c>
      <c r="D41" s="117">
        <v>9080.6496865309655</v>
      </c>
      <c r="E41" s="107">
        <v>10.560795436317081</v>
      </c>
    </row>
    <row r="42" spans="1:5" x14ac:dyDescent="0.25">
      <c r="A42" s="246"/>
      <c r="B42" s="91" t="s">
        <v>87</v>
      </c>
      <c r="C42" s="106">
        <v>38.020317588092063</v>
      </c>
      <c r="D42" s="117">
        <v>9080.9969726136787</v>
      </c>
      <c r="E42" s="107">
        <v>10.561199330025573</v>
      </c>
    </row>
    <row r="43" spans="1:5" x14ac:dyDescent="0.25">
      <c r="A43" s="246"/>
      <c r="B43" s="91" t="s">
        <v>122</v>
      </c>
      <c r="C43" s="106">
        <v>38.020166031553075</v>
      </c>
      <c r="D43" s="117">
        <v>9080.9607739557232</v>
      </c>
      <c r="E43" s="107">
        <v>10.561157230986964</v>
      </c>
    </row>
    <row r="44" spans="1:5" ht="14.4" thickBot="1" x14ac:dyDescent="0.3">
      <c r="A44" s="246"/>
      <c r="B44" s="92" t="s">
        <v>88</v>
      </c>
      <c r="C44" s="108">
        <v>38.020499804270287</v>
      </c>
      <c r="D44" s="118">
        <v>9081.0404942007608</v>
      </c>
      <c r="E44" s="109">
        <v>10.561249945630635</v>
      </c>
    </row>
    <row r="45" spans="1:5" ht="15.75" customHeight="1" x14ac:dyDescent="0.25">
      <c r="A45" s="246"/>
      <c r="B45" s="93" t="s">
        <v>89</v>
      </c>
      <c r="C45" s="104">
        <v>38.020533068887879</v>
      </c>
      <c r="D45" s="116">
        <v>9081.0484393182869</v>
      </c>
      <c r="E45" s="105">
        <v>10.561259185802188</v>
      </c>
    </row>
    <row r="46" spans="1:5" ht="14.4" thickBot="1" x14ac:dyDescent="0.3">
      <c r="A46" s="247"/>
      <c r="B46" s="92" t="s">
        <v>90</v>
      </c>
      <c r="C46" s="108">
        <v>38.0206851618182</v>
      </c>
      <c r="D46" s="118">
        <v>9081.0847660911131</v>
      </c>
      <c r="E46" s="109">
        <v>10.561301433838389</v>
      </c>
    </row>
    <row r="47" spans="1:5" x14ac:dyDescent="0.25">
      <c r="A47" s="245" t="s">
        <v>91</v>
      </c>
      <c r="B47" s="90" t="s">
        <v>123</v>
      </c>
      <c r="C47" s="104">
        <v>38.019733091469973</v>
      </c>
      <c r="D47" s="116">
        <v>9080.8573679919282</v>
      </c>
      <c r="E47" s="105">
        <v>10.56103696985277</v>
      </c>
    </row>
    <row r="48" spans="1:5" ht="14.4" thickBot="1" x14ac:dyDescent="0.3">
      <c r="A48" s="247"/>
      <c r="B48" s="92" t="s">
        <v>92</v>
      </c>
      <c r="C48" s="108">
        <v>38.020357191073806</v>
      </c>
      <c r="D48" s="118">
        <v>9081.0064316234948</v>
      </c>
      <c r="E48" s="109">
        <v>10.561210330853834</v>
      </c>
    </row>
    <row r="49" spans="1:5" x14ac:dyDescent="0.25">
      <c r="A49" s="248" t="s">
        <v>93</v>
      </c>
      <c r="B49" s="94" t="s">
        <v>124</v>
      </c>
      <c r="C49" s="104">
        <v>38.020215828407046</v>
      </c>
      <c r="D49" s="116">
        <v>9080.972667730126</v>
      </c>
      <c r="E49" s="105">
        <v>10.561171063446402</v>
      </c>
    </row>
    <row r="50" spans="1:5" ht="26.4" x14ac:dyDescent="0.25">
      <c r="A50" s="248"/>
      <c r="B50" s="91" t="s">
        <v>125</v>
      </c>
      <c r="C50" s="106">
        <v>38.019779429406938</v>
      </c>
      <c r="D50" s="117">
        <v>9080.8684356181875</v>
      </c>
      <c r="E50" s="107">
        <v>10.561049841501926</v>
      </c>
    </row>
    <row r="51" spans="1:5" ht="39.6" x14ac:dyDescent="0.25">
      <c r="A51" s="248"/>
      <c r="B51" s="91" t="s">
        <v>94</v>
      </c>
      <c r="C51" s="106">
        <v>38.020499631004895</v>
      </c>
      <c r="D51" s="117">
        <v>9081.0404528170329</v>
      </c>
      <c r="E51" s="107">
        <v>10.56124989750136</v>
      </c>
    </row>
    <row r="52" spans="1:5" ht="39.6" x14ac:dyDescent="0.25">
      <c r="A52" s="248"/>
      <c r="B52" s="91" t="s">
        <v>95</v>
      </c>
      <c r="C52" s="106">
        <v>38.018588970338598</v>
      </c>
      <c r="D52" s="117">
        <v>9080.5840993505954</v>
      </c>
      <c r="E52" s="107">
        <v>10.560719158427387</v>
      </c>
    </row>
    <row r="53" spans="1:5" x14ac:dyDescent="0.25">
      <c r="A53" s="248"/>
      <c r="B53" s="91" t="s">
        <v>96</v>
      </c>
      <c r="C53" s="106">
        <v>38.020645646096646</v>
      </c>
      <c r="D53" s="117">
        <v>9081.0753279230357</v>
      </c>
      <c r="E53" s="107">
        <v>10.561290457249068</v>
      </c>
    </row>
    <row r="54" spans="1:5" ht="39.6" x14ac:dyDescent="0.25">
      <c r="A54" s="248"/>
      <c r="B54" s="91" t="s">
        <v>97</v>
      </c>
      <c r="C54" s="106">
        <v>38.016799479413166</v>
      </c>
      <c r="D54" s="117">
        <v>9080.1566867799684</v>
      </c>
      <c r="E54" s="107">
        <v>10.560222077614767</v>
      </c>
    </row>
    <row r="55" spans="1:5" x14ac:dyDescent="0.25">
      <c r="A55" s="248"/>
      <c r="B55" s="91" t="s">
        <v>98</v>
      </c>
      <c r="C55" s="106">
        <v>38.020201968443018</v>
      </c>
      <c r="D55" s="117">
        <v>9080.9693573345448</v>
      </c>
      <c r="E55" s="107">
        <v>10.561167213456393</v>
      </c>
    </row>
    <row r="56" spans="1:5" x14ac:dyDescent="0.25">
      <c r="A56" s="248"/>
      <c r="B56" s="91" t="s">
        <v>99</v>
      </c>
      <c r="C56" s="106">
        <v>38.020276560701916</v>
      </c>
      <c r="D56" s="117">
        <v>9080.9871733897544</v>
      </c>
      <c r="E56" s="107">
        <v>10.561187933528309</v>
      </c>
    </row>
    <row r="57" spans="1:5" x14ac:dyDescent="0.25">
      <c r="A57" s="248"/>
      <c r="B57" s="91" t="s">
        <v>100</v>
      </c>
      <c r="C57" s="106">
        <v>38.020460751413431</v>
      </c>
      <c r="D57" s="117">
        <v>9081.0311665860172</v>
      </c>
      <c r="E57" s="107">
        <v>10.561239097614841</v>
      </c>
    </row>
    <row r="58" spans="1:5" x14ac:dyDescent="0.25">
      <c r="A58" s="248"/>
      <c r="B58" s="91" t="s">
        <v>101</v>
      </c>
      <c r="C58" s="106">
        <v>38.020289179407293</v>
      </c>
      <c r="D58" s="117">
        <v>9080.990187315796</v>
      </c>
      <c r="E58" s="107">
        <v>10.561191438724247</v>
      </c>
    </row>
    <row r="59" spans="1:5" x14ac:dyDescent="0.25">
      <c r="A59" s="248"/>
      <c r="B59" s="91" t="s">
        <v>102</v>
      </c>
      <c r="C59" s="106">
        <v>38.019923530559275</v>
      </c>
      <c r="D59" s="117">
        <v>9080.9028535876078</v>
      </c>
      <c r="E59" s="107">
        <v>10.561089869599799</v>
      </c>
    </row>
    <row r="60" spans="1:5" x14ac:dyDescent="0.25">
      <c r="A60" s="248"/>
      <c r="B60" s="91" t="s">
        <v>103</v>
      </c>
      <c r="C60" s="106">
        <v>38.020277422920259</v>
      </c>
      <c r="D60" s="117">
        <v>9080.987379327069</v>
      </c>
      <c r="E60" s="107">
        <v>10.561188173033406</v>
      </c>
    </row>
    <row r="61" spans="1:5" ht="26.4" x14ac:dyDescent="0.25">
      <c r="A61" s="248"/>
      <c r="B61" s="91" t="s">
        <v>126</v>
      </c>
      <c r="C61" s="106">
        <v>37.995392857950044</v>
      </c>
      <c r="D61" s="117">
        <v>9075.0438030106507</v>
      </c>
      <c r="E61" s="107">
        <v>10.554275793875012</v>
      </c>
    </row>
    <row r="62" spans="1:5" x14ac:dyDescent="0.25">
      <c r="A62" s="248"/>
      <c r="B62" s="91" t="s">
        <v>104</v>
      </c>
      <c r="C62" s="106">
        <v>38.020127299841477</v>
      </c>
      <c r="D62" s="117">
        <v>9080.9515230452071</v>
      </c>
      <c r="E62" s="107">
        <v>10.561146472178187</v>
      </c>
    </row>
    <row r="63" spans="1:5" x14ac:dyDescent="0.25">
      <c r="A63" s="248"/>
      <c r="B63" s="91" t="s">
        <v>105</v>
      </c>
      <c r="C63" s="106">
        <v>38.020258494385395</v>
      </c>
      <c r="D63" s="117">
        <v>9080.9828583241251</v>
      </c>
      <c r="E63" s="107">
        <v>10.561182915107054</v>
      </c>
    </row>
    <row r="64" spans="1:5" x14ac:dyDescent="0.25">
      <c r="A64" s="248"/>
      <c r="B64" s="91" t="s">
        <v>106</v>
      </c>
      <c r="C64" s="106">
        <v>38.020158969165848</v>
      </c>
      <c r="D64" s="117">
        <v>9080.9590871334894</v>
      </c>
      <c r="E64" s="107">
        <v>10.561155269212735</v>
      </c>
    </row>
    <row r="65" spans="1:32" x14ac:dyDescent="0.25">
      <c r="A65" s="248"/>
      <c r="B65" s="91" t="s">
        <v>107</v>
      </c>
      <c r="C65" s="106">
        <v>38.020192762446435</v>
      </c>
      <c r="D65" s="117">
        <v>9080.9671585200049</v>
      </c>
      <c r="E65" s="107">
        <v>10.561164656235121</v>
      </c>
    </row>
    <row r="66" spans="1:32" x14ac:dyDescent="0.25">
      <c r="A66" s="248"/>
      <c r="B66" s="91" t="s">
        <v>108</v>
      </c>
      <c r="C66" s="106">
        <v>38.020426414392475</v>
      </c>
      <c r="D66" s="117">
        <v>9081.0229653293427</v>
      </c>
      <c r="E66" s="107">
        <v>10.561229559553466</v>
      </c>
    </row>
    <row r="67" spans="1:32" x14ac:dyDescent="0.25">
      <c r="A67" s="248"/>
      <c r="B67" s="91" t="s">
        <v>109</v>
      </c>
      <c r="C67" s="106">
        <v>38.02030758793876</v>
      </c>
      <c r="D67" s="117">
        <v>9080.9945841180615</v>
      </c>
      <c r="E67" s="107">
        <v>10.56119655220521</v>
      </c>
    </row>
    <row r="68" spans="1:32" x14ac:dyDescent="0.25">
      <c r="A68" s="248"/>
      <c r="B68" s="91" t="s">
        <v>110</v>
      </c>
      <c r="C68" s="106">
        <v>38.019475620675038</v>
      </c>
      <c r="D68" s="117">
        <v>9080.7958721481882</v>
      </c>
      <c r="E68" s="107">
        <v>10.56096545018751</v>
      </c>
    </row>
    <row r="69" spans="1:32" x14ac:dyDescent="0.25">
      <c r="A69" s="248"/>
      <c r="B69" s="91" t="s">
        <v>111</v>
      </c>
      <c r="C69" s="106">
        <v>38.020062021994953</v>
      </c>
      <c r="D69" s="117">
        <v>9080.935931699205</v>
      </c>
      <c r="E69" s="107">
        <v>10.561128339443043</v>
      </c>
    </row>
    <row r="70" spans="1:32" x14ac:dyDescent="0.25">
      <c r="A70" s="248"/>
      <c r="B70" s="91" t="s">
        <v>112</v>
      </c>
      <c r="C70" s="106">
        <v>38.020158253486343</v>
      </c>
      <c r="D70" s="117">
        <v>9080.958916196374</v>
      </c>
      <c r="E70" s="107">
        <v>10.561155070412873</v>
      </c>
    </row>
    <row r="71" spans="1:32" ht="39.6" x14ac:dyDescent="0.25">
      <c r="A71" s="248"/>
      <c r="B71" s="91" t="s">
        <v>113</v>
      </c>
      <c r="C71" s="106">
        <v>38.020913267809021</v>
      </c>
      <c r="D71" s="117">
        <v>9081.1392482717874</v>
      </c>
      <c r="E71" s="107">
        <v>10.561364796613617</v>
      </c>
    </row>
    <row r="72" spans="1:32" x14ac:dyDescent="0.25">
      <c r="A72" s="248"/>
      <c r="B72" s="91" t="s">
        <v>114</v>
      </c>
      <c r="C72" s="106">
        <v>38.020017549749412</v>
      </c>
      <c r="D72" s="117">
        <v>9080.9253096856937</v>
      </c>
      <c r="E72" s="107">
        <v>10.561115986041504</v>
      </c>
    </row>
    <row r="73" spans="1:32" ht="14.4" thickBot="1" x14ac:dyDescent="0.3">
      <c r="A73" s="249"/>
      <c r="B73" s="92" t="s">
        <v>115</v>
      </c>
      <c r="C73" s="108">
        <v>38.020335129420822</v>
      </c>
      <c r="D73" s="118">
        <v>9081.001162288132</v>
      </c>
      <c r="E73" s="109">
        <v>10.561204202616894</v>
      </c>
    </row>
    <row r="74" spans="1:32" ht="45.75" customHeight="1" thickBot="1" x14ac:dyDescent="0.3">
      <c r="A74" s="250" t="s">
        <v>129</v>
      </c>
      <c r="B74" s="251"/>
      <c r="C74" s="110">
        <v>38.020448708998678</v>
      </c>
      <c r="D74" s="111">
        <v>9081.0282903046282</v>
      </c>
      <c r="E74" s="112">
        <v>10.561235752499632</v>
      </c>
    </row>
    <row r="75" spans="1:32" x14ac:dyDescent="0.25">
      <c r="A75" s="99"/>
      <c r="B75" s="99"/>
      <c r="C75" s="99"/>
      <c r="D75" s="119"/>
      <c r="E75" s="99"/>
    </row>
    <row r="76" spans="1:32" x14ac:dyDescent="0.25">
      <c r="A76" s="99"/>
      <c r="B76" s="99"/>
      <c r="C76" s="99"/>
      <c r="D76" s="99"/>
      <c r="E76" s="99"/>
    </row>
    <row r="77" spans="1:32" s="73" customFormat="1" ht="14.1" customHeight="1" x14ac:dyDescent="0.3">
      <c r="A77" s="69" t="s">
        <v>32</v>
      </c>
      <c r="B77" s="113"/>
      <c r="C77" s="113"/>
      <c r="D77" s="97" t="s">
        <v>33</v>
      </c>
      <c r="E77" s="79">
        <f>[1]Додаток!F1</f>
        <v>42795</v>
      </c>
      <c r="F77" s="80"/>
      <c r="G77" s="81"/>
      <c r="H77" s="81"/>
      <c r="I77" s="81"/>
      <c r="J77" s="81"/>
      <c r="K77" s="81"/>
      <c r="L77" s="82"/>
      <c r="M77" s="82"/>
      <c r="N77" s="82"/>
      <c r="O77" s="80"/>
      <c r="P77" s="81"/>
      <c r="Q77" s="82"/>
      <c r="R77" s="83"/>
      <c r="S77" s="83"/>
      <c r="T77" s="82"/>
      <c r="U77" s="76"/>
      <c r="V77" s="76"/>
      <c r="W77" s="76"/>
      <c r="X77" s="76"/>
      <c r="Y77" s="76"/>
      <c r="Z77" s="76"/>
      <c r="AA77" s="76"/>
      <c r="AB77" s="72"/>
      <c r="AC77" s="72"/>
      <c r="AD77" s="82"/>
      <c r="AE77" s="74"/>
      <c r="AF77" s="82"/>
    </row>
    <row r="78" spans="1:32" s="73" customFormat="1" ht="7.5" customHeight="1" x14ac:dyDescent="0.3">
      <c r="A78" s="75" t="s">
        <v>34</v>
      </c>
      <c r="B78" s="114"/>
      <c r="C78" s="75" t="s">
        <v>35</v>
      </c>
      <c r="D78" s="84" t="s">
        <v>36</v>
      </c>
      <c r="E78" s="98" t="s">
        <v>37</v>
      </c>
      <c r="F78" s="85"/>
      <c r="G78" s="86"/>
      <c r="H78" s="86"/>
      <c r="I78" s="86"/>
      <c r="J78" s="82"/>
      <c r="K78" s="87"/>
      <c r="L78" s="82"/>
      <c r="M78" s="82"/>
      <c r="N78" s="82"/>
      <c r="O78" s="85"/>
      <c r="P78" s="87"/>
      <c r="Q78" s="82"/>
      <c r="R78" s="88"/>
      <c r="S78" s="88"/>
      <c r="T78" s="82"/>
      <c r="U78" s="76"/>
      <c r="V78" s="76"/>
      <c r="W78" s="76"/>
      <c r="X78" s="76"/>
      <c r="Y78" s="76"/>
      <c r="Z78" s="76"/>
      <c r="AA78" s="76"/>
      <c r="AB78" s="72"/>
      <c r="AC78" s="72"/>
      <c r="AD78" s="82"/>
      <c r="AE78" s="74"/>
      <c r="AF78" s="82"/>
    </row>
    <row r="79" spans="1:32" s="73" customFormat="1" ht="14.1" customHeight="1" x14ac:dyDescent="0.3">
      <c r="A79" s="69" t="s">
        <v>38</v>
      </c>
      <c r="B79" s="113"/>
      <c r="C79" s="113"/>
      <c r="D79" s="97" t="s">
        <v>39</v>
      </c>
      <c r="E79" s="79">
        <f>E77</f>
        <v>42795</v>
      </c>
      <c r="F79" s="80"/>
      <c r="G79" s="81"/>
      <c r="H79" s="81"/>
      <c r="I79" s="81"/>
      <c r="J79" s="82"/>
      <c r="K79" s="81"/>
      <c r="L79" s="82"/>
      <c r="M79" s="82"/>
      <c r="N79" s="82"/>
      <c r="O79" s="80"/>
      <c r="P79" s="81"/>
      <c r="Q79" s="82"/>
      <c r="R79" s="83"/>
      <c r="S79" s="83"/>
      <c r="T79" s="82"/>
      <c r="U79" s="76"/>
      <c r="V79" s="76"/>
      <c r="W79" s="76"/>
      <c r="X79" s="76"/>
      <c r="Y79" s="76"/>
      <c r="Z79" s="76"/>
      <c r="AA79" s="76"/>
      <c r="AB79" s="72"/>
      <c r="AC79" s="72"/>
      <c r="AD79" s="82"/>
      <c r="AE79" s="74"/>
      <c r="AF79" s="82"/>
    </row>
    <row r="80" spans="1:32" s="73" customFormat="1" ht="7.5" customHeight="1" x14ac:dyDescent="0.3">
      <c r="A80" s="75" t="s">
        <v>40</v>
      </c>
      <c r="B80" s="114"/>
      <c r="C80" s="75" t="s">
        <v>35</v>
      </c>
      <c r="D80" s="84" t="s">
        <v>36</v>
      </c>
      <c r="E80" s="98" t="s">
        <v>37</v>
      </c>
      <c r="F80" s="85"/>
      <c r="G80" s="86"/>
      <c r="H80" s="86"/>
      <c r="I80" s="86"/>
      <c r="J80" s="82"/>
      <c r="K80" s="87"/>
      <c r="L80" s="82"/>
      <c r="M80" s="82"/>
      <c r="N80" s="82"/>
      <c r="O80" s="85"/>
      <c r="P80" s="87"/>
      <c r="Q80" s="82"/>
      <c r="R80" s="88"/>
      <c r="S80" s="88"/>
      <c r="T80" s="82"/>
      <c r="U80" s="76"/>
      <c r="V80" s="76"/>
      <c r="W80" s="76"/>
      <c r="X80" s="76"/>
      <c r="Y80" s="76"/>
      <c r="Z80" s="76"/>
      <c r="AA80" s="76"/>
      <c r="AB80" s="72"/>
      <c r="AC80" s="72"/>
      <c r="AD80" s="82"/>
      <c r="AE80" s="74"/>
      <c r="AF80" s="82"/>
    </row>
    <row r="81" spans="1:32" s="73" customFormat="1" ht="14.1" customHeight="1" x14ac:dyDescent="0.3">
      <c r="A81" s="69" t="s">
        <v>41</v>
      </c>
      <c r="B81" s="113"/>
      <c r="C81" s="113"/>
      <c r="D81" s="97" t="s">
        <v>42</v>
      </c>
      <c r="E81" s="79">
        <f>E77</f>
        <v>42795</v>
      </c>
      <c r="F81" s="80"/>
      <c r="G81" s="81"/>
      <c r="H81" s="81"/>
      <c r="I81" s="81"/>
      <c r="J81" s="82"/>
      <c r="K81" s="81"/>
      <c r="L81" s="82"/>
      <c r="M81" s="82"/>
      <c r="N81" s="82"/>
      <c r="O81" s="80"/>
      <c r="P81" s="80"/>
      <c r="Q81" s="82"/>
      <c r="R81" s="83"/>
      <c r="S81" s="83"/>
      <c r="T81" s="82"/>
      <c r="U81" s="76"/>
      <c r="V81" s="76"/>
      <c r="W81" s="76"/>
      <c r="X81" s="76"/>
      <c r="Y81" s="76"/>
      <c r="Z81" s="76"/>
      <c r="AA81" s="76"/>
      <c r="AB81" s="72"/>
      <c r="AC81" s="72"/>
      <c r="AD81" s="82"/>
      <c r="AE81" s="74"/>
      <c r="AF81" s="82"/>
    </row>
    <row r="82" spans="1:32" s="73" customFormat="1" ht="6.75" customHeight="1" x14ac:dyDescent="0.3">
      <c r="A82" s="75" t="s">
        <v>43</v>
      </c>
      <c r="B82" s="114"/>
      <c r="C82" s="75" t="s">
        <v>35</v>
      </c>
      <c r="D82" s="84" t="s">
        <v>36</v>
      </c>
      <c r="E82" s="98" t="s">
        <v>37</v>
      </c>
      <c r="F82" s="85"/>
      <c r="G82" s="86"/>
      <c r="H82" s="86"/>
      <c r="I82" s="86"/>
      <c r="J82" s="82"/>
      <c r="K82" s="87"/>
      <c r="L82" s="82"/>
      <c r="M82" s="82"/>
      <c r="N82" s="82"/>
      <c r="O82" s="85"/>
      <c r="P82" s="87"/>
      <c r="Q82" s="82"/>
      <c r="R82" s="88"/>
      <c r="S82" s="88"/>
      <c r="T82" s="82"/>
      <c r="U82" s="76"/>
      <c r="V82" s="76"/>
      <c r="W82" s="76"/>
      <c r="X82" s="76"/>
      <c r="Y82" s="76"/>
      <c r="Z82" s="76"/>
      <c r="AA82" s="76"/>
      <c r="AB82" s="72"/>
      <c r="AC82" s="72"/>
      <c r="AD82" s="82"/>
      <c r="AE82" s="74"/>
      <c r="AF82" s="82"/>
    </row>
    <row r="83" spans="1:32" s="1" customFormat="1" ht="14.4" x14ac:dyDescent="0.3">
      <c r="A83" s="115"/>
      <c r="B83" s="115"/>
      <c r="C83" s="115"/>
      <c r="D83" s="115"/>
      <c r="E83" s="11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25">
      <c r="A84" s="89"/>
      <c r="B84" s="89"/>
      <c r="C84" s="89"/>
      <c r="D84" s="89"/>
      <c r="E84" s="89"/>
    </row>
  </sheetData>
  <mergeCells count="8">
    <mergeCell ref="A1:B1"/>
    <mergeCell ref="A5:A6"/>
    <mergeCell ref="B5:B6"/>
    <mergeCell ref="C5:E5"/>
    <mergeCell ref="A7:A46"/>
    <mergeCell ref="A47:A48"/>
    <mergeCell ref="A49:A73"/>
    <mergeCell ref="A74:B74"/>
  </mergeCells>
  <printOptions horizontalCentered="1" verticalCentered="1"/>
  <pageMargins left="0.59055118110236227" right="0.59055118110236227" top="0.19685039370078741" bottom="0.19685039370078741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3</vt:lpstr>
      <vt:lpstr>додаток 1 до маршруту 3</vt:lpstr>
      <vt:lpstr>'паспорт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Бойченко Наталья Сергеевна</cp:lastModifiedBy>
  <cp:lastPrinted>2017-03-01T12:35:47Z</cp:lastPrinted>
  <dcterms:created xsi:type="dcterms:W3CDTF">2017-03-01T10:15:34Z</dcterms:created>
  <dcterms:modified xsi:type="dcterms:W3CDTF">2017-03-01T13:27:52Z</dcterms:modified>
</cp:coreProperties>
</file>