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0"/>
  </bookViews>
  <sheets>
    <sheet name="паспорт" sheetId="1" r:id="rId1"/>
    <sheet name="додаток" sheetId="2" r:id="rId2"/>
    <sheet name="Лист3" sheetId="3" r:id="rId3"/>
  </sheets>
  <definedNames>
    <definedName name="_Hlk21234135" localSheetId="0">'паспорт'!$C$16</definedName>
    <definedName name="OLE_LINK2" localSheetId="0">'паспорт'!$Y$11</definedName>
    <definedName name="OLE_LINK3" localSheetId="0">'паспорт'!#REF!</definedName>
    <definedName name="OLE_LINK5" localSheetId="0">'паспорт'!#REF!</definedName>
    <definedName name="_xlnm.Print_Area" localSheetId="0">'паспорт'!$A$3:$Y$55</definedName>
  </definedNames>
  <calcPr fullCalcOnLoad="1"/>
</workbook>
</file>

<file path=xl/sharedStrings.xml><?xml version="1.0" encoding="utf-8"?>
<sst xmlns="http://schemas.openxmlformats.org/spreadsheetml/2006/main" count="88" uniqueCount="64">
  <si>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</si>
  <si>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</si>
  <si>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</si>
  <si>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</si>
  <si>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</si>
  <si>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</si>
  <si>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</si>
  <si>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</si>
  <si>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</si>
  <si>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</si>
  <si>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</si>
  <si>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</si>
  <si>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</si>
  <si>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</si>
  <si>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</si>
  <si>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</si>
  <si>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</si>
  <si>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</si>
  <si>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</si>
  <si>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</si>
  <si>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</si>
  <si>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</si>
  <si>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</si>
  <si>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</si>
  <si>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</si>
  <si>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</si>
  <si>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</si>
  <si>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</si>
  <si>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</si>
  <si>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</si>
  <si>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</si>
  <si>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</si>
  <si>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</si>
  <si>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</si>
  <si>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</si>
  <si>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</si>
  <si>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</si>
  <si>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</si>
  <si>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</si>
  <si>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Камишанова О.С. </t>
  </si>
  <si>
    <t xml:space="preserve">Начальник Херсонського  ЛВУМГ  </t>
  </si>
  <si>
    <t>Охримчук А.О.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</si>
  <si>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</si>
  <si>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t>Стрелковое</t>
  </si>
  <si>
    <t>ПЗГ</t>
  </si>
  <si>
    <t>ГРП г.Геническ</t>
  </si>
  <si>
    <t>Теплота згоряння ниижа, (за поточну добу та середньозважене значення за місяць) МДж/м3</t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</si>
  <si>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</si>
  <si>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</si>
  <si>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>Додаток до ПАСПОРТУ ФІЗИКО-ХІМІЧНИХ ПОКАЗНИКІВ ПРИРОДНОГО ГАЗУ</t>
  </si>
  <si>
    <t>Херсонське ЛВУМГ</t>
  </si>
  <si>
    <t xml:space="preserve">                                       переданого УМГ "ХАРКІВТРАНСГАЗ" Херсонським  ЛВУМГ </t>
  </si>
  <si>
    <r>
      <t xml:space="preserve">     та прийнятого ТОВ "ТЕК" "Ітера Україна" по  газопроводу Мар'ївка-Херсон, Херсон-Крим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01.09.2016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30</t>
    </r>
    <r>
      <rPr>
        <b/>
        <u val="single"/>
        <sz val="11"/>
        <rFont val="Arial"/>
        <family val="2"/>
      </rPr>
      <t xml:space="preserve">.09.2016 </t>
    </r>
    <r>
      <rPr>
        <u val="single"/>
        <sz val="11"/>
        <rFont val="Arial"/>
        <family val="2"/>
      </rPr>
      <t xml:space="preserve"> ( точка відбору ГРС -1 Херсон)</t>
    </r>
  </si>
  <si>
    <t>&lt;0,001</t>
  </si>
  <si>
    <t>&lt;0,0001</t>
  </si>
  <si>
    <t>відсут</t>
  </si>
  <si>
    <t>&lt;0,0002</t>
  </si>
  <si>
    <t xml:space="preserve">               переданого УМГ "ХАРКІВТРАНСГАЗ" Херсонським  ЛВУМГ  </t>
  </si>
  <si>
    <r>
      <t xml:space="preserve">     та прийнятого ТОВ "ТЕК" "Ітера Україна"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01.09.2016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30</t>
    </r>
    <r>
      <rPr>
        <b/>
        <u val="single"/>
        <sz val="11"/>
        <rFont val="Arial"/>
        <family val="2"/>
      </rPr>
      <t xml:space="preserve">.09.2016 </t>
    </r>
    <r>
      <rPr>
        <u val="single"/>
        <sz val="11"/>
        <rFont val="Arial"/>
        <family val="2"/>
      </rPr>
      <t xml:space="preserve"> ( точка відбору ГРС-1 м.Херсон)</t>
    </r>
  </si>
  <si>
    <t>ТОВ "ТЕК" "Ітера Україна"</t>
  </si>
  <si>
    <t xml:space="preserve">Начальник Херсонського Херсонського  ЛВУМГ  </t>
  </si>
  <si>
    <t xml:space="preserve">Начальник служби ГВ та М  </t>
  </si>
  <si>
    <t>Скавронський Є.К.</t>
  </si>
  <si>
    <t>Керівник служби, відповідальної за облік газу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</si>
</sst>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9"/>
      <name val="Calibri"/>
      <family val="2"/>
    </font>
    <font>
      <sz val="12"/>
      <name val="Calibri"/>
      <family val="2"/>
    </font>
    <font>
      <vertAlign val="superscript"/>
      <sz val="9"/>
      <name val="Times New Roman"/>
      <family val="1"/>
    </font>
    <font>
      <b/>
      <sz val="9"/>
      <name val="Arial"/>
      <family val="2"/>
    </font>
    <font>
      <sz val="12"/>
      <name val="Arial Cyr"/>
      <family val="2"/>
    </font>
    <font>
      <b/>
      <vertAlign val="superscript"/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3" fillId="0" borderId="11" xfId="0" applyNumberFormat="1" applyFont="1" applyBorder="1" applyAlignment="1">
      <alignment horizontal="center" vertical="center"/>
    </xf>
    <xf numFmtId="179" fontId="10" fillId="0" borderId="11" xfId="0" applyNumberFormat="1" applyFont="1" applyBorder="1" applyAlignment="1">
      <alignment horizontal="center" wrapText="1"/>
    </xf>
    <xf numFmtId="179" fontId="10" fillId="0" borderId="11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77" fontId="10" fillId="33" borderId="11" xfId="0" applyNumberFormat="1" applyFont="1" applyFill="1" applyBorder="1" applyAlignment="1">
      <alignment horizontal="center" wrapText="1"/>
    </xf>
    <xf numFmtId="179" fontId="10" fillId="33" borderId="11" xfId="0" applyNumberFormat="1" applyFont="1" applyFill="1" applyBorder="1" applyAlignment="1">
      <alignment horizontal="center" wrapText="1"/>
    </xf>
    <xf numFmtId="179" fontId="10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wrapText="1"/>
    </xf>
    <xf numFmtId="178" fontId="10" fillId="33" borderId="11" xfId="0" applyNumberFormat="1" applyFont="1" applyFill="1" applyBorder="1" applyAlignment="1">
      <alignment horizontal="center" vertical="top" wrapText="1"/>
    </xf>
    <xf numFmtId="1" fontId="18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33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0" xfId="0" applyFont="1" applyAlignment="1">
      <alignment horizontal="left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178" fontId="9" fillId="34" borderId="11" xfId="0" applyNumberFormat="1" applyFont="1" applyFill="1" applyBorder="1" applyAlignment="1" applyProtection="1">
      <alignment/>
      <protection locked="0"/>
    </xf>
    <xf numFmtId="178" fontId="9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23" fillId="0" borderId="11" xfId="0" applyFont="1" applyBorder="1" applyAlignment="1" applyProtection="1">
      <alignment textRotation="90"/>
      <protection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0" fillId="33" borderId="11" xfId="0" applyFont="1" applyFill="1" applyBorder="1" applyAlignment="1">
      <alignment horizontal="center"/>
    </xf>
    <xf numFmtId="179" fontId="68" fillId="33" borderId="11" xfId="0" applyNumberFormat="1" applyFont="1" applyFill="1" applyBorder="1" applyAlignment="1">
      <alignment horizontal="center" vertical="top" wrapText="1"/>
    </xf>
    <xf numFmtId="179" fontId="69" fillId="33" borderId="11" xfId="0" applyNumberFormat="1" applyFont="1" applyFill="1" applyBorder="1" applyAlignment="1">
      <alignment horizontal="center" wrapText="1"/>
    </xf>
    <xf numFmtId="179" fontId="69" fillId="33" borderId="11" xfId="0" applyNumberFormat="1" applyFont="1" applyFill="1" applyBorder="1" applyAlignment="1">
      <alignment horizontal="center" vertical="top" wrapText="1"/>
    </xf>
    <xf numFmtId="179" fontId="10" fillId="33" borderId="11" xfId="0" applyNumberFormat="1" applyFont="1" applyFill="1" applyBorder="1" applyAlignment="1">
      <alignment horizontal="center"/>
    </xf>
    <xf numFmtId="179" fontId="19" fillId="33" borderId="11" xfId="0" applyNumberFormat="1" applyFont="1" applyFill="1" applyBorder="1" applyAlignment="1">
      <alignment horizontal="center" vertical="top" wrapText="1"/>
    </xf>
    <xf numFmtId="0" fontId="70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4" xfId="0" applyFont="1" applyBorder="1" applyAlignment="1">
      <alignment horizontal="left" vertical="center" textRotation="90" wrapText="1"/>
    </xf>
    <xf numFmtId="0" fontId="12" fillId="0" borderId="15" xfId="0" applyFont="1" applyBorder="1" applyAlignment="1">
      <alignment horizontal="left" vertical="center" textRotation="90" wrapText="1"/>
    </xf>
    <xf numFmtId="0" fontId="12" fillId="0" borderId="16" xfId="0" applyFont="1" applyBorder="1" applyAlignment="1">
      <alignment horizontal="left" vertical="center" textRotation="90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9" fillId="0" borderId="13" xfId="0" applyNumberFormat="1" applyFont="1" applyFill="1" applyBorder="1" applyAlignment="1" applyProtection="1">
      <alignment horizontal="center"/>
      <protection locked="0"/>
    </xf>
    <xf numFmtId="178" fontId="9" fillId="0" borderId="17" xfId="0" applyNumberFormat="1" applyFont="1" applyFill="1" applyBorder="1" applyAlignment="1" applyProtection="1">
      <alignment horizontal="center"/>
      <protection locked="0"/>
    </xf>
    <xf numFmtId="178" fontId="9" fillId="0" borderId="18" xfId="0" applyNumberFormat="1" applyFont="1" applyFill="1" applyBorder="1" applyAlignment="1" applyProtection="1">
      <alignment horizontal="center"/>
      <protection locked="0"/>
    </xf>
    <xf numFmtId="178" fontId="9" fillId="0" borderId="13" xfId="0" applyNumberFormat="1" applyFont="1" applyFill="1" applyBorder="1" applyAlignment="1" applyProtection="1">
      <alignment horizontal="center" vertical="center"/>
      <protection locked="0"/>
    </xf>
    <xf numFmtId="178" fontId="9" fillId="0" borderId="17" xfId="0" applyNumberFormat="1" applyFont="1" applyFill="1" applyBorder="1" applyAlignment="1" applyProtection="1">
      <alignment horizontal="center" vertical="center"/>
      <protection locked="0"/>
    </xf>
    <xf numFmtId="178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70" fillId="0" borderId="11" xfId="0" applyFont="1" applyBorder="1" applyAlignment="1">
      <alignment horizontal="center" vertical="center" textRotation="90" wrapText="1"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textRotation="90"/>
    </xf>
    <xf numFmtId="0" fontId="25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zoomScalePageLayoutView="0" workbookViewId="0" topLeftCell="A1">
      <selection activeCell="B44" sqref="B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6.753906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7" customWidth="1"/>
  </cols>
  <sheetData>
    <row r="1" spans="2:8" ht="12.75">
      <c r="B1" s="3" t="s">
        <v>30</v>
      </c>
      <c r="C1" s="3"/>
      <c r="D1" s="3"/>
      <c r="E1" s="3"/>
      <c r="F1" s="3"/>
      <c r="G1" s="3"/>
      <c r="H1" s="3"/>
    </row>
    <row r="2" spans="2:8" ht="12.75">
      <c r="B2" s="3" t="s">
        <v>31</v>
      </c>
      <c r="C2" s="3"/>
      <c r="D2" s="3"/>
      <c r="E2" s="3"/>
      <c r="F2" s="3"/>
      <c r="G2" s="3"/>
      <c r="H2" s="3"/>
    </row>
    <row r="3" spans="2:27" ht="12.75">
      <c r="B3" s="8" t="s">
        <v>37</v>
      </c>
      <c r="C3" s="8"/>
      <c r="D3" s="8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32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23"/>
      <c r="C6" s="71" t="s">
        <v>18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2"/>
    </row>
    <row r="7" spans="2:27" ht="18" customHeight="1">
      <c r="B7" s="76" t="s">
        <v>51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4"/>
      <c r="AA7" s="4"/>
    </row>
    <row r="8" spans="2:27" ht="18" customHeight="1">
      <c r="B8" s="64" t="s">
        <v>52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4"/>
      <c r="AA8" s="4"/>
    </row>
    <row r="9" spans="2:27" ht="12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4"/>
      <c r="AA9" s="4"/>
    </row>
    <row r="10" spans="2:29" ht="30" customHeight="1">
      <c r="B10" s="60" t="s">
        <v>26</v>
      </c>
      <c r="C10" s="68" t="s">
        <v>17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68" t="s">
        <v>6</v>
      </c>
      <c r="P10" s="69"/>
      <c r="Q10" s="69"/>
      <c r="R10" s="69"/>
      <c r="S10" s="69"/>
      <c r="T10" s="69"/>
      <c r="U10" s="73" t="s">
        <v>22</v>
      </c>
      <c r="V10" s="60" t="s">
        <v>23</v>
      </c>
      <c r="W10" s="60" t="s">
        <v>36</v>
      </c>
      <c r="X10" s="60" t="s">
        <v>25</v>
      </c>
      <c r="Y10" s="60" t="s">
        <v>24</v>
      </c>
      <c r="Z10" s="4"/>
      <c r="AB10" s="7"/>
      <c r="AC10"/>
    </row>
    <row r="11" spans="2:29" ht="48.75" customHeight="1">
      <c r="B11" s="61"/>
      <c r="C11" s="58" t="s">
        <v>2</v>
      </c>
      <c r="D11" s="59" t="s">
        <v>3</v>
      </c>
      <c r="E11" s="59" t="s">
        <v>4</v>
      </c>
      <c r="F11" s="59" t="s">
        <v>5</v>
      </c>
      <c r="G11" s="59" t="s">
        <v>8</v>
      </c>
      <c r="H11" s="59" t="s">
        <v>9</v>
      </c>
      <c r="I11" s="59" t="s">
        <v>10</v>
      </c>
      <c r="J11" s="59" t="s">
        <v>11</v>
      </c>
      <c r="K11" s="59" t="s">
        <v>12</v>
      </c>
      <c r="L11" s="59" t="s">
        <v>13</v>
      </c>
      <c r="M11" s="60" t="s">
        <v>14</v>
      </c>
      <c r="N11" s="60" t="s">
        <v>15</v>
      </c>
      <c r="O11" s="60" t="s">
        <v>7</v>
      </c>
      <c r="P11" s="60" t="s">
        <v>19</v>
      </c>
      <c r="Q11" s="60" t="s">
        <v>33</v>
      </c>
      <c r="R11" s="60" t="s">
        <v>20</v>
      </c>
      <c r="S11" s="60" t="s">
        <v>34</v>
      </c>
      <c r="T11" s="60" t="s">
        <v>21</v>
      </c>
      <c r="U11" s="74"/>
      <c r="V11" s="61"/>
      <c r="W11" s="61"/>
      <c r="X11" s="61"/>
      <c r="Y11" s="61"/>
      <c r="Z11" s="4"/>
      <c r="AB11" s="7"/>
      <c r="AC11"/>
    </row>
    <row r="12" spans="2:29" ht="15.75" customHeight="1">
      <c r="B12" s="61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61"/>
      <c r="N12" s="61"/>
      <c r="O12" s="61"/>
      <c r="P12" s="61"/>
      <c r="Q12" s="61"/>
      <c r="R12" s="61"/>
      <c r="S12" s="61"/>
      <c r="T12" s="61"/>
      <c r="U12" s="74"/>
      <c r="V12" s="61"/>
      <c r="W12" s="61"/>
      <c r="X12" s="61"/>
      <c r="Y12" s="61"/>
      <c r="Z12" s="4"/>
      <c r="AB12" s="7"/>
      <c r="AC12"/>
    </row>
    <row r="13" spans="2:29" ht="30" customHeight="1">
      <c r="B13" s="63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2"/>
      <c r="N13" s="62"/>
      <c r="O13" s="62"/>
      <c r="P13" s="62"/>
      <c r="Q13" s="62"/>
      <c r="R13" s="62"/>
      <c r="S13" s="62"/>
      <c r="T13" s="62"/>
      <c r="U13" s="75"/>
      <c r="V13" s="62"/>
      <c r="W13" s="62"/>
      <c r="X13" s="62"/>
      <c r="Y13" s="62"/>
      <c r="Z13" s="4"/>
      <c r="AB13" s="7"/>
      <c r="AC13"/>
    </row>
    <row r="14" spans="2:29" ht="12.75">
      <c r="B14" s="16">
        <v>1</v>
      </c>
      <c r="C14" s="32">
        <v>95.0207</v>
      </c>
      <c r="D14" s="32">
        <v>2.7985</v>
      </c>
      <c r="E14" s="32">
        <v>0.9051</v>
      </c>
      <c r="F14" s="32">
        <v>0.1474</v>
      </c>
      <c r="G14" s="32">
        <v>0.1493</v>
      </c>
      <c r="H14" s="33">
        <v>0.0018</v>
      </c>
      <c r="I14" s="32">
        <v>0.0304</v>
      </c>
      <c r="J14" s="32">
        <v>0.0213</v>
      </c>
      <c r="K14" s="32">
        <v>0.014</v>
      </c>
      <c r="L14" s="32">
        <v>0.0096</v>
      </c>
      <c r="M14" s="32">
        <v>0.6973</v>
      </c>
      <c r="N14" s="32">
        <v>0.2047</v>
      </c>
      <c r="O14" s="53">
        <v>0.7081</v>
      </c>
      <c r="P14" s="49">
        <v>34.6322</v>
      </c>
      <c r="Q14" s="49">
        <v>8271</v>
      </c>
      <c r="R14" s="49">
        <v>38.3896</v>
      </c>
      <c r="S14" s="49">
        <v>9169</v>
      </c>
      <c r="T14" s="49">
        <v>50.0695</v>
      </c>
      <c r="U14" s="25">
        <v>-14.6</v>
      </c>
      <c r="V14" s="25">
        <v>-6.9</v>
      </c>
      <c r="W14" s="26"/>
      <c r="X14" s="26"/>
      <c r="Y14" s="27"/>
      <c r="AA14" s="5"/>
      <c r="AB14" s="6"/>
      <c r="AC14"/>
    </row>
    <row r="15" spans="2:29" ht="12.75">
      <c r="B15" s="16">
        <v>2</v>
      </c>
      <c r="C15" s="20">
        <v>93.9239</v>
      </c>
      <c r="D15" s="17">
        <v>3.2901</v>
      </c>
      <c r="E15" s="17">
        <v>1.1305</v>
      </c>
      <c r="F15" s="17">
        <v>0.1887</v>
      </c>
      <c r="G15" s="17">
        <v>0.2136</v>
      </c>
      <c r="H15" s="33" t="s">
        <v>53</v>
      </c>
      <c r="I15" s="17">
        <v>0.0519</v>
      </c>
      <c r="J15" s="17">
        <v>0.0397</v>
      </c>
      <c r="K15" s="17">
        <v>0.0351</v>
      </c>
      <c r="L15" s="17">
        <v>0.0083</v>
      </c>
      <c r="M15" s="17">
        <v>0.8719</v>
      </c>
      <c r="N15" s="17">
        <v>0.2455</v>
      </c>
      <c r="O15" s="26">
        <v>0.7183</v>
      </c>
      <c r="P15" s="26">
        <v>34.9562</v>
      </c>
      <c r="Q15" s="28">
        <v>8349</v>
      </c>
      <c r="R15" s="26">
        <v>38.7338</v>
      </c>
      <c r="S15" s="28">
        <v>9251</v>
      </c>
      <c r="T15" s="26">
        <v>50.1562</v>
      </c>
      <c r="U15" s="25">
        <v>-9.1</v>
      </c>
      <c r="V15" s="25">
        <v>-3</v>
      </c>
      <c r="W15" s="26"/>
      <c r="X15" s="26"/>
      <c r="Y15" s="27"/>
      <c r="AA15" s="5"/>
      <c r="AB15" s="6"/>
      <c r="AC15"/>
    </row>
    <row r="16" spans="2:29" ht="12.75">
      <c r="B16" s="16">
        <v>3</v>
      </c>
      <c r="C16" s="2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6"/>
      <c r="P16" s="26"/>
      <c r="Q16" s="28"/>
      <c r="R16" s="26"/>
      <c r="S16" s="28"/>
      <c r="T16" s="26"/>
      <c r="U16" s="25"/>
      <c r="V16" s="25"/>
      <c r="W16" s="26"/>
      <c r="X16" s="27"/>
      <c r="Y16" s="27"/>
      <c r="AA16" s="5"/>
      <c r="AB16" s="6"/>
      <c r="AC16"/>
    </row>
    <row r="17" spans="2:29" ht="12.75">
      <c r="B17" s="16">
        <v>4</v>
      </c>
      <c r="C17" s="20"/>
      <c r="D17" s="17"/>
      <c r="E17" s="17"/>
      <c r="F17" s="17"/>
      <c r="G17" s="17"/>
      <c r="H17" s="33"/>
      <c r="I17" s="17"/>
      <c r="J17" s="17"/>
      <c r="K17" s="17"/>
      <c r="L17" s="17"/>
      <c r="M17" s="17"/>
      <c r="N17" s="17"/>
      <c r="O17" s="26"/>
      <c r="P17" s="26"/>
      <c r="Q17" s="28"/>
      <c r="R17" s="26"/>
      <c r="S17" s="28"/>
      <c r="T17" s="26"/>
      <c r="U17" s="25"/>
      <c r="V17" s="25"/>
      <c r="W17" s="26"/>
      <c r="X17" s="26"/>
      <c r="Y17" s="27"/>
      <c r="AA17" s="5"/>
      <c r="AB17" s="6"/>
      <c r="AC17"/>
    </row>
    <row r="18" spans="2:29" ht="12.75">
      <c r="B18" s="16">
        <v>5</v>
      </c>
      <c r="C18" s="20">
        <v>94.6068</v>
      </c>
      <c r="D18" s="17">
        <v>3.0701</v>
      </c>
      <c r="E18" s="17">
        <v>0.9893</v>
      </c>
      <c r="F18" s="17">
        <v>0.156</v>
      </c>
      <c r="G18" s="17">
        <v>0.157</v>
      </c>
      <c r="H18" s="17">
        <v>0.0015</v>
      </c>
      <c r="I18" s="17">
        <v>0.0307</v>
      </c>
      <c r="J18" s="17">
        <v>0.0215</v>
      </c>
      <c r="K18" s="17">
        <v>0.0137</v>
      </c>
      <c r="L18" s="17">
        <v>0.0089</v>
      </c>
      <c r="M18" s="17">
        <v>0.6961</v>
      </c>
      <c r="N18" s="17">
        <v>0.2483</v>
      </c>
      <c r="O18" s="26">
        <v>0.7114</v>
      </c>
      <c r="P18" s="26">
        <v>34.7459</v>
      </c>
      <c r="Q18" s="28">
        <v>8299</v>
      </c>
      <c r="R18" s="26">
        <v>38.5108</v>
      </c>
      <c r="S18" s="28">
        <v>9198</v>
      </c>
      <c r="T18" s="26">
        <v>50.1086</v>
      </c>
      <c r="U18" s="25">
        <v>-13.6</v>
      </c>
      <c r="V18" s="25">
        <v>-5.2</v>
      </c>
      <c r="W18" s="26"/>
      <c r="X18" s="54"/>
      <c r="Y18" s="54"/>
      <c r="AA18" s="5"/>
      <c r="AB18" s="6"/>
      <c r="AC18"/>
    </row>
    <row r="19" spans="2:29" ht="12.75">
      <c r="B19" s="16">
        <v>6</v>
      </c>
      <c r="C19" s="20">
        <v>94.5313</v>
      </c>
      <c r="D19" s="17">
        <v>3.1134</v>
      </c>
      <c r="E19" s="17">
        <v>1.004</v>
      </c>
      <c r="F19" s="17">
        <v>0.1596</v>
      </c>
      <c r="G19" s="17">
        <v>0.1608</v>
      </c>
      <c r="H19" s="33">
        <v>0.0016</v>
      </c>
      <c r="I19" s="17">
        <v>0.0317</v>
      </c>
      <c r="J19" s="17">
        <v>0.0224</v>
      </c>
      <c r="K19" s="17">
        <v>0.0149</v>
      </c>
      <c r="L19" s="17">
        <v>0.009</v>
      </c>
      <c r="M19" s="17">
        <v>0.7036</v>
      </c>
      <c r="N19" s="17">
        <v>0.2477</v>
      </c>
      <c r="O19" s="26">
        <v>0.7121</v>
      </c>
      <c r="P19" s="26">
        <v>34.7719</v>
      </c>
      <c r="Q19" s="28">
        <v>8305</v>
      </c>
      <c r="R19" s="26">
        <v>38.5385</v>
      </c>
      <c r="S19" s="28">
        <v>9204</v>
      </c>
      <c r="T19" s="26">
        <v>50.1211</v>
      </c>
      <c r="U19" s="25">
        <v>-12.5</v>
      </c>
      <c r="V19" s="25">
        <v>-4.1</v>
      </c>
      <c r="W19" s="26"/>
      <c r="X19" s="26">
        <v>0.0002</v>
      </c>
      <c r="Y19" s="27" t="s">
        <v>54</v>
      </c>
      <c r="AA19" s="5"/>
      <c r="AB19" s="6"/>
      <c r="AC19"/>
    </row>
    <row r="20" spans="2:29" ht="12.75">
      <c r="B20" s="16">
        <v>7</v>
      </c>
      <c r="C20" s="20">
        <v>94.5395</v>
      </c>
      <c r="D20" s="17">
        <v>3.1758</v>
      </c>
      <c r="E20" s="17">
        <v>1.0163</v>
      </c>
      <c r="F20" s="17">
        <v>0.1639</v>
      </c>
      <c r="G20" s="17">
        <v>0.159</v>
      </c>
      <c r="H20" s="33">
        <v>0.0007</v>
      </c>
      <c r="I20" s="17">
        <v>0.0305</v>
      </c>
      <c r="J20" s="17">
        <v>0.0211</v>
      </c>
      <c r="K20" s="17">
        <v>0.0109</v>
      </c>
      <c r="L20" s="17">
        <v>0.0084</v>
      </c>
      <c r="M20" s="17">
        <v>0.6444</v>
      </c>
      <c r="N20" s="17">
        <v>0.2295</v>
      </c>
      <c r="O20" s="26">
        <v>0.7119</v>
      </c>
      <c r="P20" s="26">
        <v>34.814</v>
      </c>
      <c r="Q20" s="28">
        <v>8315</v>
      </c>
      <c r="R20" s="26">
        <v>38.5846</v>
      </c>
      <c r="S20" s="28">
        <v>9215</v>
      </c>
      <c r="T20" s="26">
        <v>50.1864</v>
      </c>
      <c r="U20" s="25">
        <v>-12.7</v>
      </c>
      <c r="V20" s="25">
        <v>-5.1</v>
      </c>
      <c r="W20" s="26"/>
      <c r="X20" s="26"/>
      <c r="Y20" s="27"/>
      <c r="AA20" s="5"/>
      <c r="AB20" s="6"/>
      <c r="AC20"/>
    </row>
    <row r="21" spans="2:29" ht="12.75">
      <c r="B21" s="16">
        <v>8</v>
      </c>
      <c r="C21" s="20">
        <v>94.3969</v>
      </c>
      <c r="D21" s="17">
        <v>3.2323</v>
      </c>
      <c r="E21" s="17">
        <v>1.0388</v>
      </c>
      <c r="F21" s="17">
        <v>0.1645</v>
      </c>
      <c r="G21" s="17">
        <v>0.1626</v>
      </c>
      <c r="H21" s="17" t="s">
        <v>53</v>
      </c>
      <c r="I21" s="17">
        <v>0.0314</v>
      </c>
      <c r="J21" s="17">
        <v>0.0218</v>
      </c>
      <c r="K21" s="17">
        <v>0.0146</v>
      </c>
      <c r="L21" s="17">
        <v>0.0074</v>
      </c>
      <c r="M21" s="17">
        <v>0.6768</v>
      </c>
      <c r="N21" s="17">
        <v>0.2521</v>
      </c>
      <c r="O21" s="26">
        <v>0.7132</v>
      </c>
      <c r="P21" s="26">
        <v>34.8323</v>
      </c>
      <c r="Q21" s="28">
        <v>8319</v>
      </c>
      <c r="R21" s="26">
        <v>38.6035</v>
      </c>
      <c r="S21" s="28">
        <v>9220</v>
      </c>
      <c r="T21" s="26">
        <v>50.1675</v>
      </c>
      <c r="U21" s="25">
        <v>-12.4</v>
      </c>
      <c r="V21" s="25">
        <v>-4.3</v>
      </c>
      <c r="W21" s="26"/>
      <c r="X21" s="26"/>
      <c r="Y21" s="27"/>
      <c r="AA21" s="5"/>
      <c r="AB21" s="6"/>
      <c r="AC21"/>
    </row>
    <row r="22" spans="2:29" ht="15" customHeight="1">
      <c r="B22" s="16">
        <v>9</v>
      </c>
      <c r="C22" s="20">
        <v>94.2039</v>
      </c>
      <c r="D22" s="17">
        <v>3.206</v>
      </c>
      <c r="E22" s="17">
        <v>1.001</v>
      </c>
      <c r="F22" s="17">
        <v>0.152</v>
      </c>
      <c r="G22" s="17">
        <v>0.1558</v>
      </c>
      <c r="H22" s="17">
        <v>0.0016</v>
      </c>
      <c r="I22" s="17">
        <v>0.0314</v>
      </c>
      <c r="J22" s="17">
        <v>0.0222</v>
      </c>
      <c r="K22" s="17">
        <v>0.0152</v>
      </c>
      <c r="L22" s="17">
        <v>0.0091</v>
      </c>
      <c r="M22" s="17">
        <v>0.9545</v>
      </c>
      <c r="N22" s="17">
        <v>0.2473</v>
      </c>
      <c r="O22" s="26">
        <v>0.7136</v>
      </c>
      <c r="P22" s="26">
        <v>34.7007</v>
      </c>
      <c r="Q22" s="28">
        <v>8288</v>
      </c>
      <c r="R22" s="26">
        <v>38.459</v>
      </c>
      <c r="S22" s="28">
        <v>9185</v>
      </c>
      <c r="T22" s="26">
        <v>49.9641</v>
      </c>
      <c r="U22" s="25">
        <v>-12.6</v>
      </c>
      <c r="V22" s="25">
        <v>-3.9</v>
      </c>
      <c r="W22" s="27"/>
      <c r="X22" s="26"/>
      <c r="Y22" s="27"/>
      <c r="AA22" s="5"/>
      <c r="AB22" s="6"/>
      <c r="AC22"/>
    </row>
    <row r="23" spans="2:29" ht="12.75">
      <c r="B23" s="16">
        <v>10</v>
      </c>
      <c r="C23" s="2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6"/>
      <c r="P23" s="26"/>
      <c r="Q23" s="28"/>
      <c r="R23" s="26"/>
      <c r="S23" s="28"/>
      <c r="T23" s="26"/>
      <c r="U23" s="25"/>
      <c r="V23" s="25"/>
      <c r="W23" s="26"/>
      <c r="X23" s="51"/>
      <c r="Y23" s="52"/>
      <c r="AA23" s="5"/>
      <c r="AB23" s="6"/>
      <c r="AC23"/>
    </row>
    <row r="24" spans="2:29" ht="12.75">
      <c r="B24" s="16">
        <v>11</v>
      </c>
      <c r="C24" s="20"/>
      <c r="D24" s="17"/>
      <c r="E24" s="17"/>
      <c r="F24" s="17"/>
      <c r="G24" s="17"/>
      <c r="H24" s="33"/>
      <c r="I24" s="17"/>
      <c r="J24" s="17"/>
      <c r="K24" s="17"/>
      <c r="L24" s="17"/>
      <c r="M24" s="17"/>
      <c r="N24" s="17"/>
      <c r="O24" s="26"/>
      <c r="P24" s="26"/>
      <c r="Q24" s="28"/>
      <c r="R24" s="26"/>
      <c r="S24" s="28"/>
      <c r="T24" s="26"/>
      <c r="U24" s="25"/>
      <c r="V24" s="25"/>
      <c r="W24" s="26"/>
      <c r="X24" s="51"/>
      <c r="Y24" s="52"/>
      <c r="AA24" s="5"/>
      <c r="AB24" s="6"/>
      <c r="AC24"/>
    </row>
    <row r="25" spans="2:29" ht="12.75">
      <c r="B25" s="16">
        <v>12</v>
      </c>
      <c r="C25" s="20">
        <v>94.1999</v>
      </c>
      <c r="D25" s="17">
        <v>3.1242</v>
      </c>
      <c r="E25" s="17">
        <v>0.9443</v>
      </c>
      <c r="F25" s="17">
        <v>0.1393</v>
      </c>
      <c r="G25" s="17">
        <v>0.1431</v>
      </c>
      <c r="H25" s="17" t="s">
        <v>53</v>
      </c>
      <c r="I25" s="17">
        <v>0.0281</v>
      </c>
      <c r="J25" s="17">
        <v>0.0197</v>
      </c>
      <c r="K25" s="17">
        <v>0.0103</v>
      </c>
      <c r="L25" s="17">
        <v>0.0091</v>
      </c>
      <c r="M25" s="17">
        <v>1.1745</v>
      </c>
      <c r="N25" s="17">
        <v>0.2068</v>
      </c>
      <c r="O25" s="26">
        <v>0.7123</v>
      </c>
      <c r="P25" s="26">
        <v>34.5566</v>
      </c>
      <c r="Q25" s="28">
        <v>8253</v>
      </c>
      <c r="R25" s="26">
        <v>38.3022</v>
      </c>
      <c r="S25" s="28">
        <v>9148</v>
      </c>
      <c r="T25" s="26">
        <v>49.805</v>
      </c>
      <c r="U25" s="25">
        <v>-14.7</v>
      </c>
      <c r="V25" s="25">
        <v>-5.1</v>
      </c>
      <c r="W25" s="26"/>
      <c r="X25" s="51"/>
      <c r="Y25" s="52"/>
      <c r="AA25" s="5"/>
      <c r="AB25" s="6"/>
      <c r="AC25"/>
    </row>
    <row r="26" spans="2:29" ht="12.75">
      <c r="B26" s="16">
        <v>13</v>
      </c>
      <c r="C26" s="20">
        <v>94.5515</v>
      </c>
      <c r="D26" s="17">
        <v>2.9959</v>
      </c>
      <c r="E26" s="17">
        <v>0.9433</v>
      </c>
      <c r="F26" s="17">
        <v>0.1447</v>
      </c>
      <c r="G26" s="17">
        <v>0.1469</v>
      </c>
      <c r="H26" s="33" t="s">
        <v>53</v>
      </c>
      <c r="I26" s="17">
        <v>0.0293</v>
      </c>
      <c r="J26" s="17">
        <v>0.0206</v>
      </c>
      <c r="K26" s="17">
        <v>0.0116</v>
      </c>
      <c r="L26" s="17">
        <v>0.0083</v>
      </c>
      <c r="M26" s="17">
        <v>0.9465</v>
      </c>
      <c r="N26" s="17">
        <v>0.2005</v>
      </c>
      <c r="O26" s="26">
        <v>0.7106</v>
      </c>
      <c r="P26" s="26">
        <v>34.6123</v>
      </c>
      <c r="Q26" s="28">
        <v>8267</v>
      </c>
      <c r="R26" s="26">
        <v>38.365</v>
      </c>
      <c r="S26" s="28">
        <v>9163</v>
      </c>
      <c r="T26" s="26">
        <v>49.9471</v>
      </c>
      <c r="U26" s="25">
        <v>-15</v>
      </c>
      <c r="V26" s="25">
        <v>-5.9</v>
      </c>
      <c r="W26" s="26" t="s">
        <v>55</v>
      </c>
      <c r="X26" s="51"/>
      <c r="Y26" s="52"/>
      <c r="AA26" s="5"/>
      <c r="AB26" s="6"/>
      <c r="AC26"/>
    </row>
    <row r="27" spans="2:29" ht="12.75">
      <c r="B27" s="16">
        <v>14</v>
      </c>
      <c r="C27" s="20">
        <v>93.1415</v>
      </c>
      <c r="D27" s="17">
        <v>3.3268</v>
      </c>
      <c r="E27" s="17">
        <v>0.96</v>
      </c>
      <c r="F27" s="17">
        <v>0.1171</v>
      </c>
      <c r="G27" s="17">
        <v>0.1435</v>
      </c>
      <c r="H27" s="33" t="s">
        <v>53</v>
      </c>
      <c r="I27" s="17">
        <v>0.0319</v>
      </c>
      <c r="J27" s="17">
        <v>0.0238</v>
      </c>
      <c r="K27" s="17">
        <v>0.0133</v>
      </c>
      <c r="L27" s="17">
        <v>0.0096</v>
      </c>
      <c r="M27" s="17">
        <v>2.0197</v>
      </c>
      <c r="N27" s="17">
        <v>0.212</v>
      </c>
      <c r="O27" s="26">
        <v>0.7179</v>
      </c>
      <c r="P27" s="26">
        <v>34.3279</v>
      </c>
      <c r="Q27" s="28">
        <v>8199</v>
      </c>
      <c r="R27" s="26">
        <v>38.0461</v>
      </c>
      <c r="S27" s="28">
        <v>9087</v>
      </c>
      <c r="T27" s="26">
        <v>49.2811</v>
      </c>
      <c r="U27" s="25">
        <v>-15.2</v>
      </c>
      <c r="V27" s="25">
        <v>-5.6</v>
      </c>
      <c r="W27" s="26"/>
      <c r="X27" s="51"/>
      <c r="Y27" s="52"/>
      <c r="AA27" s="5"/>
      <c r="AB27" s="6"/>
      <c r="AC27"/>
    </row>
    <row r="28" spans="2:29" ht="12.75">
      <c r="B28" s="16">
        <v>15</v>
      </c>
      <c r="C28" s="20">
        <v>93.7906</v>
      </c>
      <c r="D28" s="17">
        <v>3.1943</v>
      </c>
      <c r="E28" s="17">
        <v>0.9362</v>
      </c>
      <c r="F28" s="17">
        <v>0.1315</v>
      </c>
      <c r="G28" s="17">
        <v>0.1492</v>
      </c>
      <c r="H28" s="17">
        <v>0.0018</v>
      </c>
      <c r="I28" s="17">
        <v>0.0295</v>
      </c>
      <c r="J28" s="17">
        <v>0.0212</v>
      </c>
      <c r="K28" s="17">
        <v>0.0132</v>
      </c>
      <c r="L28" s="17">
        <v>0.0101</v>
      </c>
      <c r="M28" s="17">
        <v>1.5197</v>
      </c>
      <c r="N28" s="17">
        <v>0.2028</v>
      </c>
      <c r="O28" s="26">
        <v>0.7145</v>
      </c>
      <c r="P28" s="26">
        <v>34.4626</v>
      </c>
      <c r="Q28" s="28">
        <v>8231</v>
      </c>
      <c r="R28" s="26">
        <v>38.1971</v>
      </c>
      <c r="S28" s="28">
        <v>9123</v>
      </c>
      <c r="T28" s="26">
        <v>49.5938</v>
      </c>
      <c r="U28" s="25">
        <v>-15.8</v>
      </c>
      <c r="V28" s="25">
        <v>6</v>
      </c>
      <c r="W28" s="26"/>
      <c r="X28" s="51"/>
      <c r="Y28" s="52"/>
      <c r="AA28" s="5"/>
      <c r="AB28" s="6"/>
      <c r="AC28"/>
    </row>
    <row r="29" spans="2:29" ht="12.75">
      <c r="B29" s="19">
        <v>16</v>
      </c>
      <c r="C29" s="18">
        <v>93.7489</v>
      </c>
      <c r="D29" s="17">
        <v>3.3591</v>
      </c>
      <c r="E29" s="17">
        <v>0.9312</v>
      </c>
      <c r="F29" s="17">
        <v>0.1251</v>
      </c>
      <c r="G29" s="17">
        <v>0.1416</v>
      </c>
      <c r="H29" s="17">
        <v>0.0012</v>
      </c>
      <c r="I29" s="17">
        <v>0.0284</v>
      </c>
      <c r="J29" s="17">
        <v>0.0205</v>
      </c>
      <c r="K29" s="17">
        <v>0.0128</v>
      </c>
      <c r="L29" s="17">
        <v>0.0105</v>
      </c>
      <c r="M29" s="17">
        <v>1.4299</v>
      </c>
      <c r="N29" s="17">
        <v>0.191</v>
      </c>
      <c r="O29" s="26">
        <v>0.7145</v>
      </c>
      <c r="P29" s="26">
        <v>34.5233</v>
      </c>
      <c r="Q29" s="28">
        <v>8245</v>
      </c>
      <c r="R29" s="26">
        <v>38.2633</v>
      </c>
      <c r="S29" s="28">
        <v>9139</v>
      </c>
      <c r="T29" s="26">
        <v>49.6794</v>
      </c>
      <c r="U29" s="25">
        <v>-16.5</v>
      </c>
      <c r="V29" s="25">
        <v>-6.2</v>
      </c>
      <c r="W29" s="26"/>
      <c r="X29" s="51"/>
      <c r="Y29" s="52"/>
      <c r="AA29" s="5"/>
      <c r="AB29" s="6"/>
      <c r="AC29"/>
    </row>
    <row r="30" spans="2:29" ht="12.75">
      <c r="B30" s="19">
        <v>17</v>
      </c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6"/>
      <c r="P30" s="26"/>
      <c r="Q30" s="28"/>
      <c r="R30" s="26"/>
      <c r="S30" s="28"/>
      <c r="T30" s="26"/>
      <c r="U30" s="25"/>
      <c r="V30" s="25"/>
      <c r="W30" s="26"/>
      <c r="X30" s="51"/>
      <c r="Y30" s="52"/>
      <c r="AA30" s="5"/>
      <c r="AB30" s="6"/>
      <c r="AC30"/>
    </row>
    <row r="31" spans="2:29" ht="12.75">
      <c r="B31" s="19">
        <v>18</v>
      </c>
      <c r="C31" s="27"/>
      <c r="D31" s="26"/>
      <c r="E31" s="26"/>
      <c r="F31" s="26"/>
      <c r="G31" s="26"/>
      <c r="H31" s="33"/>
      <c r="I31" s="26"/>
      <c r="J31" s="26"/>
      <c r="K31" s="26"/>
      <c r="L31" s="26"/>
      <c r="M31" s="26"/>
      <c r="N31" s="26"/>
      <c r="O31" s="26"/>
      <c r="P31" s="26"/>
      <c r="Q31" s="28"/>
      <c r="R31" s="26"/>
      <c r="S31" s="28"/>
      <c r="T31" s="26"/>
      <c r="U31" s="25"/>
      <c r="V31" s="25"/>
      <c r="W31" s="26"/>
      <c r="X31" s="51"/>
      <c r="Y31" s="52"/>
      <c r="AA31" s="5"/>
      <c r="AB31" s="6"/>
      <c r="AC31"/>
    </row>
    <row r="32" spans="2:29" ht="12.75" customHeight="1">
      <c r="B32" s="19">
        <v>19</v>
      </c>
      <c r="C32" s="27">
        <v>94.8094</v>
      </c>
      <c r="D32" s="26">
        <v>2.846</v>
      </c>
      <c r="E32" s="26">
        <v>0.8319</v>
      </c>
      <c r="F32" s="26">
        <v>0.1226</v>
      </c>
      <c r="G32" s="26">
        <v>0.1272</v>
      </c>
      <c r="H32" s="26">
        <v>0.001</v>
      </c>
      <c r="I32" s="26">
        <v>0.0257</v>
      </c>
      <c r="J32" s="26">
        <v>0.0179</v>
      </c>
      <c r="K32" s="26">
        <v>0.0094</v>
      </c>
      <c r="L32" s="26">
        <v>0.0109</v>
      </c>
      <c r="M32" s="26">
        <v>1.0499</v>
      </c>
      <c r="N32" s="26">
        <v>0.1481</v>
      </c>
      <c r="O32" s="26">
        <v>0.7074</v>
      </c>
      <c r="P32" s="26">
        <v>34.4556</v>
      </c>
      <c r="Q32" s="28">
        <v>8229</v>
      </c>
      <c r="R32" s="26">
        <v>38.1964</v>
      </c>
      <c r="S32" s="28">
        <v>9123</v>
      </c>
      <c r="T32" s="26">
        <v>49.8404</v>
      </c>
      <c r="U32" s="25">
        <v>-15.5</v>
      </c>
      <c r="V32" s="25">
        <v>-5.9</v>
      </c>
      <c r="W32" s="26"/>
      <c r="X32" s="54"/>
      <c r="Y32" s="54"/>
      <c r="AA32" s="5"/>
      <c r="AB32" s="6"/>
      <c r="AC32"/>
    </row>
    <row r="33" spans="2:29" ht="12.75">
      <c r="B33" s="19">
        <v>20</v>
      </c>
      <c r="C33" s="27">
        <v>95.0063</v>
      </c>
      <c r="D33" s="26">
        <v>2.7339</v>
      </c>
      <c r="E33" s="26">
        <v>0.8092</v>
      </c>
      <c r="F33" s="26">
        <v>0.1189</v>
      </c>
      <c r="G33" s="26">
        <v>0.1234</v>
      </c>
      <c r="H33" s="26" t="s">
        <v>53</v>
      </c>
      <c r="I33" s="26">
        <v>0.0252</v>
      </c>
      <c r="J33" s="26">
        <v>0.0177</v>
      </c>
      <c r="K33" s="26">
        <v>0.01</v>
      </c>
      <c r="L33" s="26">
        <v>0.0097</v>
      </c>
      <c r="M33" s="26">
        <v>1.0105</v>
      </c>
      <c r="N33" s="26">
        <v>0.1346</v>
      </c>
      <c r="O33" s="26">
        <v>0.706</v>
      </c>
      <c r="P33" s="26">
        <v>34.4262</v>
      </c>
      <c r="Q33" s="28">
        <v>8222</v>
      </c>
      <c r="R33" s="26">
        <v>38.1656</v>
      </c>
      <c r="S33" s="28">
        <v>9115</v>
      </c>
      <c r="T33" s="26">
        <v>49.8506</v>
      </c>
      <c r="U33" s="25">
        <v>-18.7</v>
      </c>
      <c r="V33" s="25">
        <v>-9.5</v>
      </c>
      <c r="W33" s="26"/>
      <c r="X33" s="26" t="s">
        <v>56</v>
      </c>
      <c r="Y33" s="27" t="s">
        <v>54</v>
      </c>
      <c r="AA33" s="5"/>
      <c r="AB33" s="6"/>
      <c r="AC33"/>
    </row>
    <row r="34" spans="2:29" ht="12.75">
      <c r="B34" s="19">
        <v>21</v>
      </c>
      <c r="C34" s="27">
        <v>94.8617</v>
      </c>
      <c r="D34" s="26">
        <v>2.8017</v>
      </c>
      <c r="E34" s="26">
        <v>0.8161</v>
      </c>
      <c r="F34" s="26">
        <v>0.1172</v>
      </c>
      <c r="G34" s="26">
        <v>0.1225</v>
      </c>
      <c r="H34" s="33" t="s">
        <v>53</v>
      </c>
      <c r="I34" s="26">
        <v>0.0255</v>
      </c>
      <c r="J34" s="26">
        <v>0.0179</v>
      </c>
      <c r="K34" s="26">
        <v>0.009</v>
      </c>
      <c r="L34" s="26">
        <v>0.0106</v>
      </c>
      <c r="M34" s="26">
        <v>1.086</v>
      </c>
      <c r="N34" s="26">
        <v>0.1309</v>
      </c>
      <c r="O34" s="26">
        <v>0.7067</v>
      </c>
      <c r="P34" s="26">
        <v>34.4206</v>
      </c>
      <c r="Q34" s="28">
        <v>8221</v>
      </c>
      <c r="R34" s="26">
        <v>38.1587</v>
      </c>
      <c r="S34" s="28">
        <v>9114</v>
      </c>
      <c r="T34" s="26">
        <v>49.8147</v>
      </c>
      <c r="U34" s="25">
        <v>-18.8</v>
      </c>
      <c r="V34" s="25">
        <v>-9.8</v>
      </c>
      <c r="W34" s="26"/>
      <c r="X34" s="27"/>
      <c r="Y34" s="27"/>
      <c r="AA34" s="5"/>
      <c r="AB34" s="6"/>
      <c r="AC34"/>
    </row>
    <row r="35" spans="2:29" ht="12.75">
      <c r="B35" s="19">
        <v>22</v>
      </c>
      <c r="C35" s="27">
        <v>95.0845</v>
      </c>
      <c r="D35" s="26">
        <v>2.6588</v>
      </c>
      <c r="E35" s="26">
        <v>0.7813</v>
      </c>
      <c r="F35" s="26">
        <v>0.1142</v>
      </c>
      <c r="G35" s="26">
        <v>0.1192</v>
      </c>
      <c r="H35" s="33">
        <v>0.0012</v>
      </c>
      <c r="I35" s="26">
        <v>0.0256</v>
      </c>
      <c r="J35" s="26">
        <v>0.0181</v>
      </c>
      <c r="K35" s="26">
        <v>0.0381</v>
      </c>
      <c r="L35" s="26">
        <v>0.0095</v>
      </c>
      <c r="M35" s="26">
        <v>1.0181</v>
      </c>
      <c r="N35" s="26">
        <v>0.1314</v>
      </c>
      <c r="O35" s="26">
        <v>0.7059</v>
      </c>
      <c r="P35" s="26">
        <v>34.4216</v>
      </c>
      <c r="Q35" s="28">
        <v>8221</v>
      </c>
      <c r="R35" s="26">
        <v>38.1606</v>
      </c>
      <c r="S35" s="28">
        <v>9114</v>
      </c>
      <c r="T35" s="26">
        <v>49.8464</v>
      </c>
      <c r="U35" s="25">
        <v>-18.2</v>
      </c>
      <c r="V35" s="25">
        <v>-9.6</v>
      </c>
      <c r="W35" s="26"/>
      <c r="X35" s="26"/>
      <c r="Y35" s="27"/>
      <c r="AA35" s="5"/>
      <c r="AB35" s="6"/>
      <c r="AC35"/>
    </row>
    <row r="36" spans="2:29" ht="12.75">
      <c r="B36" s="19">
        <v>23</v>
      </c>
      <c r="C36" s="27">
        <v>93.6519</v>
      </c>
      <c r="D36" s="26">
        <v>3.4854</v>
      </c>
      <c r="E36" s="26">
        <v>0.9722</v>
      </c>
      <c r="F36" s="26">
        <v>0.1285</v>
      </c>
      <c r="G36" s="26">
        <v>0.1381</v>
      </c>
      <c r="H36" s="26">
        <v>0.0012</v>
      </c>
      <c r="I36" s="26">
        <v>0.0288</v>
      </c>
      <c r="J36" s="26">
        <v>0.0208</v>
      </c>
      <c r="K36" s="26">
        <v>0.0167</v>
      </c>
      <c r="L36" s="26">
        <v>0.0094</v>
      </c>
      <c r="M36" s="26">
        <v>1.3575</v>
      </c>
      <c r="N36" s="26">
        <v>0.1894</v>
      </c>
      <c r="O36" s="26">
        <v>0.7155</v>
      </c>
      <c r="P36" s="26">
        <v>34.6086</v>
      </c>
      <c r="Q36" s="28">
        <v>8266</v>
      </c>
      <c r="R36" s="26">
        <v>38.3558</v>
      </c>
      <c r="S36" s="28">
        <v>9161</v>
      </c>
      <c r="T36" s="26">
        <v>49.7656</v>
      </c>
      <c r="U36" s="25">
        <v>-17.9</v>
      </c>
      <c r="V36" s="25">
        <v>-8.9</v>
      </c>
      <c r="W36" s="26"/>
      <c r="X36" s="26"/>
      <c r="Y36" s="27"/>
      <c r="AA36" s="5"/>
      <c r="AB36" s="6"/>
      <c r="AC36"/>
    </row>
    <row r="37" spans="2:29" ht="12.75">
      <c r="B37" s="19">
        <v>24</v>
      </c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8"/>
      <c r="R37" s="26"/>
      <c r="S37" s="28"/>
      <c r="T37" s="26"/>
      <c r="U37" s="25"/>
      <c r="V37" s="25"/>
      <c r="W37" s="26"/>
      <c r="X37" s="26"/>
      <c r="Y37" s="50"/>
      <c r="AA37" s="5"/>
      <c r="AB37" s="6"/>
      <c r="AC37"/>
    </row>
    <row r="38" spans="2:29" ht="12.75">
      <c r="B38" s="19">
        <v>25</v>
      </c>
      <c r="C38" s="27"/>
      <c r="D38" s="26"/>
      <c r="E38" s="26"/>
      <c r="F38" s="26"/>
      <c r="G38" s="26"/>
      <c r="H38" s="33"/>
      <c r="I38" s="26"/>
      <c r="J38" s="26"/>
      <c r="K38" s="26"/>
      <c r="L38" s="26"/>
      <c r="M38" s="26"/>
      <c r="N38" s="26"/>
      <c r="O38" s="26"/>
      <c r="P38" s="26"/>
      <c r="Q38" s="28"/>
      <c r="R38" s="26"/>
      <c r="S38" s="28"/>
      <c r="T38" s="26"/>
      <c r="U38" s="25"/>
      <c r="V38" s="25"/>
      <c r="W38" s="26"/>
      <c r="X38" s="26"/>
      <c r="Y38" s="27"/>
      <c r="AA38" s="5"/>
      <c r="AB38" s="6"/>
      <c r="AC38"/>
    </row>
    <row r="39" spans="2:29" ht="12.75">
      <c r="B39" s="19">
        <v>26</v>
      </c>
      <c r="C39" s="27">
        <v>94.9646</v>
      </c>
      <c r="D39" s="26">
        <v>2.864</v>
      </c>
      <c r="E39" s="26">
        <v>0.9239</v>
      </c>
      <c r="F39" s="26">
        <v>0.1496</v>
      </c>
      <c r="G39" s="26">
        <v>0.151</v>
      </c>
      <c r="H39" s="33" t="s">
        <v>53</v>
      </c>
      <c r="I39" s="26">
        <v>0.0306</v>
      </c>
      <c r="J39" s="26">
        <v>0.0218</v>
      </c>
      <c r="K39" s="26">
        <v>0.013</v>
      </c>
      <c r="L39" s="26">
        <v>0.0092</v>
      </c>
      <c r="M39" s="26">
        <v>0.6848</v>
      </c>
      <c r="N39" s="26">
        <v>0.2139</v>
      </c>
      <c r="O39" s="26">
        <v>0.7086</v>
      </c>
      <c r="P39" s="26">
        <v>34.6548</v>
      </c>
      <c r="Q39" s="28">
        <v>8277</v>
      </c>
      <c r="R39" s="26">
        <v>38.4138</v>
      </c>
      <c r="S39" s="28">
        <v>9175</v>
      </c>
      <c r="T39" s="26">
        <v>50.0826</v>
      </c>
      <c r="U39" s="25">
        <v>-18.5</v>
      </c>
      <c r="V39" s="25">
        <v>-9</v>
      </c>
      <c r="W39" s="26"/>
      <c r="X39" s="26"/>
      <c r="Y39" s="27"/>
      <c r="AA39" s="5"/>
      <c r="AB39" s="6"/>
      <c r="AC39"/>
    </row>
    <row r="40" spans="2:29" ht="12.75">
      <c r="B40" s="19">
        <v>27</v>
      </c>
      <c r="C40" s="27">
        <v>94.664</v>
      </c>
      <c r="D40" s="26">
        <v>2.9032</v>
      </c>
      <c r="E40" s="26">
        <v>0.9466</v>
      </c>
      <c r="F40" s="26">
        <v>0.1547</v>
      </c>
      <c r="G40" s="26">
        <v>0.1567</v>
      </c>
      <c r="H40" s="26">
        <v>0.001</v>
      </c>
      <c r="I40" s="26">
        <v>0.0323</v>
      </c>
      <c r="J40" s="26">
        <v>0.0227</v>
      </c>
      <c r="K40" s="26">
        <v>0.0128</v>
      </c>
      <c r="L40" s="26">
        <v>0.0094</v>
      </c>
      <c r="M40" s="26">
        <v>0.879</v>
      </c>
      <c r="N40" s="26">
        <v>0.2176</v>
      </c>
      <c r="O40" s="26">
        <v>0.7105</v>
      </c>
      <c r="P40" s="26">
        <v>34.6286</v>
      </c>
      <c r="Q40" s="28">
        <v>8271</v>
      </c>
      <c r="R40" s="26">
        <v>38.3831</v>
      </c>
      <c r="S40" s="28">
        <v>9167</v>
      </c>
      <c r="T40" s="26">
        <v>49.9751</v>
      </c>
      <c r="U40" s="25">
        <v>-15.5</v>
      </c>
      <c r="V40" s="25">
        <v>-8.8</v>
      </c>
      <c r="W40" s="26"/>
      <c r="X40" s="26"/>
      <c r="Y40" s="27"/>
      <c r="AA40" s="5"/>
      <c r="AB40" s="6"/>
      <c r="AC40"/>
    </row>
    <row r="41" spans="2:29" ht="12.75">
      <c r="B41" s="19">
        <v>28</v>
      </c>
      <c r="C41" s="27">
        <v>94.9824</v>
      </c>
      <c r="D41" s="26">
        <v>2.8376</v>
      </c>
      <c r="E41" s="26">
        <v>0.9229</v>
      </c>
      <c r="F41" s="26">
        <v>0.1508</v>
      </c>
      <c r="G41" s="26">
        <v>0.1501</v>
      </c>
      <c r="H41" s="26">
        <v>0.0015</v>
      </c>
      <c r="I41" s="26">
        <v>0.03</v>
      </c>
      <c r="J41" s="26">
        <v>0.021</v>
      </c>
      <c r="K41" s="26">
        <v>0.014</v>
      </c>
      <c r="L41" s="26">
        <v>0.0094</v>
      </c>
      <c r="M41" s="26">
        <v>0.6712</v>
      </c>
      <c r="N41" s="26">
        <v>0.2091</v>
      </c>
      <c r="O41" s="26">
        <v>0.7085</v>
      </c>
      <c r="P41" s="26">
        <v>34.6612</v>
      </c>
      <c r="Q41" s="28">
        <v>8278</v>
      </c>
      <c r="R41" s="26">
        <v>38.4209</v>
      </c>
      <c r="S41" s="28">
        <v>9176</v>
      </c>
      <c r="T41" s="26">
        <v>50.0959</v>
      </c>
      <c r="U41" s="25">
        <v>-16</v>
      </c>
      <c r="V41" s="25">
        <v>-7.5</v>
      </c>
      <c r="W41" s="26" t="s">
        <v>55</v>
      </c>
      <c r="X41" s="26"/>
      <c r="Y41" s="27"/>
      <c r="AA41" s="5"/>
      <c r="AB41" s="6"/>
      <c r="AC41"/>
    </row>
    <row r="42" spans="2:29" ht="12.75" customHeight="1">
      <c r="B42" s="19">
        <v>29</v>
      </c>
      <c r="C42" s="27">
        <v>94.937</v>
      </c>
      <c r="D42" s="26">
        <v>2.8781</v>
      </c>
      <c r="E42" s="26">
        <v>0.9327</v>
      </c>
      <c r="F42" s="26">
        <v>0.1521</v>
      </c>
      <c r="G42" s="26">
        <v>0.1517</v>
      </c>
      <c r="H42" s="26">
        <v>0.0011</v>
      </c>
      <c r="I42" s="26">
        <v>0.03</v>
      </c>
      <c r="J42" s="26">
        <v>0.021</v>
      </c>
      <c r="K42" s="26">
        <v>0.0125</v>
      </c>
      <c r="L42" s="26">
        <v>0.008</v>
      </c>
      <c r="M42" s="26">
        <v>0.6635</v>
      </c>
      <c r="N42" s="26">
        <v>0.2122</v>
      </c>
      <c r="O42" s="26">
        <v>0.7088</v>
      </c>
      <c r="P42" s="26">
        <v>34.6791</v>
      </c>
      <c r="Q42" s="28">
        <v>8283</v>
      </c>
      <c r="R42" s="26">
        <v>38.4401</v>
      </c>
      <c r="S42" s="28">
        <v>9181</v>
      </c>
      <c r="T42" s="26">
        <v>50.1088</v>
      </c>
      <c r="U42" s="25">
        <v>-15.5</v>
      </c>
      <c r="V42" s="25">
        <v>-7.1</v>
      </c>
      <c r="W42" s="26"/>
      <c r="X42" s="26"/>
      <c r="Y42" s="27"/>
      <c r="AA42" s="5"/>
      <c r="AB42" s="6"/>
      <c r="AC42"/>
    </row>
    <row r="43" spans="2:29" ht="12.75" customHeight="1">
      <c r="B43" s="19">
        <v>30</v>
      </c>
      <c r="C43" s="27">
        <v>94.9694</v>
      </c>
      <c r="D43" s="26">
        <v>2.8636</v>
      </c>
      <c r="E43" s="26">
        <v>0.9241</v>
      </c>
      <c r="F43" s="26">
        <v>0.1514</v>
      </c>
      <c r="G43" s="26">
        <v>0.1509</v>
      </c>
      <c r="H43" s="26">
        <v>0.0011</v>
      </c>
      <c r="I43" s="26">
        <v>0.0288</v>
      </c>
      <c r="J43" s="26">
        <v>0.0203</v>
      </c>
      <c r="K43" s="26">
        <v>0.0117</v>
      </c>
      <c r="L43" s="26">
        <v>0.0094</v>
      </c>
      <c r="M43" s="26">
        <v>0.6575</v>
      </c>
      <c r="N43" s="26">
        <v>0.2118</v>
      </c>
      <c r="O43" s="26">
        <v>0.7085</v>
      </c>
      <c r="P43" s="26">
        <v>34.6682</v>
      </c>
      <c r="Q43" s="28">
        <v>8280</v>
      </c>
      <c r="R43" s="26">
        <v>38.4285</v>
      </c>
      <c r="S43" s="28">
        <v>9178</v>
      </c>
      <c r="T43" s="26">
        <v>50.1046</v>
      </c>
      <c r="U43" s="25">
        <v>-12.4</v>
      </c>
      <c r="V43" s="25">
        <v>-5.7</v>
      </c>
      <c r="W43" s="26"/>
      <c r="X43" s="26"/>
      <c r="Y43" s="27"/>
      <c r="AA43" s="5"/>
      <c r="AB43" s="6"/>
      <c r="AC43"/>
    </row>
    <row r="44" spans="2:29" ht="12.75" customHeight="1">
      <c r="B44" s="19"/>
      <c r="C44" s="2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8"/>
      <c r="R44" s="26"/>
      <c r="S44" s="28"/>
      <c r="T44" s="26"/>
      <c r="U44" s="25"/>
      <c r="V44" s="25"/>
      <c r="W44" s="26"/>
      <c r="X44" s="26"/>
      <c r="Y44" s="27"/>
      <c r="AA44" s="5"/>
      <c r="AB44" s="6"/>
      <c r="AC44"/>
    </row>
    <row r="45" spans="2:29" ht="15.75" customHeight="1">
      <c r="B45" s="1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6"/>
      <c r="P45" s="29"/>
      <c r="Q45" s="30">
        <f>AVERAGE(Q14:Q44)</f>
        <v>8267.681818181818</v>
      </c>
      <c r="R45" s="29"/>
      <c r="S45" s="31"/>
      <c r="T45" s="29"/>
      <c r="U45" s="25"/>
      <c r="V45" s="25"/>
      <c r="W45" s="26"/>
      <c r="X45" s="26"/>
      <c r="Y45" s="27"/>
      <c r="Z45" s="24"/>
      <c r="AA45" s="5"/>
      <c r="AB45" s="6"/>
      <c r="AC45"/>
    </row>
    <row r="46" spans="2:29" ht="12.75" customHeight="1">
      <c r="B46" s="34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AA46" s="5"/>
      <c r="AB46" s="6"/>
      <c r="AC46"/>
    </row>
    <row r="47" spans="3:29" ht="4.5" customHeight="1">
      <c r="C47" s="1"/>
      <c r="D47" s="1"/>
      <c r="AA47" s="5"/>
      <c r="AB47" s="6" t="str">
        <f>IF(AA47=100,"ОК"," ")</f>
        <v> </v>
      </c>
      <c r="AC47"/>
    </row>
    <row r="48" spans="3:29" ht="14.25" customHeight="1">
      <c r="C48" s="9" t="s">
        <v>40</v>
      </c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 t="s">
        <v>41</v>
      </c>
      <c r="Q48" s="10"/>
      <c r="R48" s="10"/>
      <c r="S48" s="10"/>
      <c r="T48" s="13"/>
      <c r="U48" s="11"/>
      <c r="V48" s="11"/>
      <c r="W48" s="66">
        <v>42643</v>
      </c>
      <c r="X48" s="67"/>
      <c r="Y48" s="12"/>
      <c r="AA48" s="5"/>
      <c r="AB48" s="6" t="str">
        <f>IF(AA48=100,"ОК"," ")</f>
        <v> </v>
      </c>
      <c r="AC48"/>
    </row>
    <row r="49" spans="3:29" ht="14.25" customHeight="1" hidden="1">
      <c r="C49" s="1"/>
      <c r="D49" s="1" t="s">
        <v>27</v>
      </c>
      <c r="O49" s="2"/>
      <c r="P49" s="15" t="s">
        <v>29</v>
      </c>
      <c r="Q49" s="15"/>
      <c r="T49" s="2"/>
      <c r="U49" s="14" t="s">
        <v>0</v>
      </c>
      <c r="W49" s="2"/>
      <c r="X49" s="14" t="s">
        <v>16</v>
      </c>
      <c r="AA49" s="5" t="e">
        <f>SUM(#REF!,#REF!)</f>
        <v>#REF!</v>
      </c>
      <c r="AB49" s="6"/>
      <c r="AC49"/>
    </row>
    <row r="50" spans="3:29" ht="33" customHeight="1">
      <c r="C50" s="9" t="s">
        <v>35</v>
      </c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 t="s">
        <v>1</v>
      </c>
      <c r="P50" s="10" t="s">
        <v>39</v>
      </c>
      <c r="Q50" s="10"/>
      <c r="R50" s="10"/>
      <c r="S50" s="10"/>
      <c r="T50" s="10"/>
      <c r="U50" s="11"/>
      <c r="V50" s="11"/>
      <c r="W50" s="66">
        <v>42643</v>
      </c>
      <c r="X50" s="67"/>
      <c r="Y50" s="10"/>
      <c r="AA50" s="5"/>
      <c r="AB50" s="6"/>
      <c r="AC50"/>
    </row>
    <row r="51" spans="3:24" ht="12.75">
      <c r="C51" s="1"/>
      <c r="D51" s="1" t="s">
        <v>28</v>
      </c>
      <c r="O51" s="2"/>
      <c r="P51" s="14" t="s">
        <v>29</v>
      </c>
      <c r="Q51" s="14"/>
      <c r="T51" s="2"/>
      <c r="U51" s="14" t="s">
        <v>0</v>
      </c>
      <c r="W51" s="2"/>
      <c r="X51" t="s">
        <v>16</v>
      </c>
    </row>
    <row r="54" ht="18" customHeight="1"/>
  </sheetData>
  <sheetProtection/>
  <mergeCells count="32">
    <mergeCell ref="C6:AA6"/>
    <mergeCell ref="Y10:Y13"/>
    <mergeCell ref="U10:U13"/>
    <mergeCell ref="D11:D13"/>
    <mergeCell ref="G11:G13"/>
    <mergeCell ref="M11:M13"/>
    <mergeCell ref="R11:R13"/>
    <mergeCell ref="I11:I13"/>
    <mergeCell ref="L11:L13"/>
    <mergeCell ref="B7:Y7"/>
    <mergeCell ref="W50:X50"/>
    <mergeCell ref="C10:N10"/>
    <mergeCell ref="T11:T13"/>
    <mergeCell ref="O10:T10"/>
    <mergeCell ref="V10:V13"/>
    <mergeCell ref="W48:X48"/>
    <mergeCell ref="W10:W13"/>
    <mergeCell ref="X10:X13"/>
    <mergeCell ref="E11:E13"/>
    <mergeCell ref="P11:P13"/>
    <mergeCell ref="B10:B13"/>
    <mergeCell ref="B8:Y8"/>
    <mergeCell ref="K11:K13"/>
    <mergeCell ref="J11:J13"/>
    <mergeCell ref="H11:H13"/>
    <mergeCell ref="O11:O13"/>
    <mergeCell ref="C46:Y46"/>
    <mergeCell ref="C11:C13"/>
    <mergeCell ref="F11:F13"/>
    <mergeCell ref="Q11:Q13"/>
    <mergeCell ref="S11:S13"/>
    <mergeCell ref="N11:N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48"/>
  <sheetViews>
    <sheetView zoomScalePageLayoutView="0" workbookViewId="0" topLeftCell="A1">
      <selection activeCell="C16" sqref="C16:X16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7" max="7" width="8.125" style="0" customWidth="1"/>
    <col min="8" max="8" width="0.37109375" style="0" hidden="1" customWidth="1"/>
    <col min="9" max="15" width="9.125" style="0" hidden="1" customWidth="1"/>
    <col min="17" max="18" width="9.125" style="0" hidden="1" customWidth="1"/>
    <col min="20" max="20" width="1.75390625" style="0" customWidth="1"/>
    <col min="24" max="24" width="7.75390625" style="0" customWidth="1"/>
    <col min="25" max="32" width="9.125" style="0" hidden="1" customWidth="1"/>
    <col min="33" max="33" width="11.00390625" style="0" customWidth="1"/>
  </cols>
  <sheetData>
    <row r="1" ht="12.75">
      <c r="B1" s="48" t="s">
        <v>30</v>
      </c>
    </row>
    <row r="2" ht="12.75">
      <c r="B2" s="48" t="s">
        <v>31</v>
      </c>
    </row>
    <row r="3" ht="12.75">
      <c r="B3" s="47" t="s">
        <v>50</v>
      </c>
    </row>
    <row r="5" spans="2:29" ht="12.75">
      <c r="B5" s="71" t="s">
        <v>49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2:29" ht="14.25">
      <c r="B6" s="76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</row>
    <row r="7" spans="2:29" ht="15">
      <c r="B7" s="64" t="s">
        <v>58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</row>
    <row r="10" spans="2:34" ht="26.25" customHeight="1">
      <c r="B10" s="88" t="s">
        <v>26</v>
      </c>
      <c r="C10" s="89" t="s">
        <v>48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42"/>
      <c r="AE10" s="42"/>
      <c r="AF10" s="42"/>
      <c r="AG10" s="90" t="s">
        <v>47</v>
      </c>
      <c r="AH10" s="84" t="s">
        <v>46</v>
      </c>
    </row>
    <row r="11" spans="2:34" ht="122.25" customHeight="1">
      <c r="B11" s="88"/>
      <c r="C11" s="85" t="s">
        <v>59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7"/>
      <c r="AD11" s="46" t="s">
        <v>45</v>
      </c>
      <c r="AE11" s="46" t="s">
        <v>44</v>
      </c>
      <c r="AF11" s="46" t="s">
        <v>43</v>
      </c>
      <c r="AG11" s="90"/>
      <c r="AH11" s="84"/>
    </row>
    <row r="12" spans="2:34" ht="14.25">
      <c r="B12" s="45">
        <v>1</v>
      </c>
      <c r="C12" s="78">
        <f>AG12</f>
        <v>2.911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44">
        <v>5.083</v>
      </c>
      <c r="Z12" s="44">
        <v>5.083</v>
      </c>
      <c r="AA12" s="44">
        <v>5.083</v>
      </c>
      <c r="AB12" s="44">
        <v>5.083</v>
      </c>
      <c r="AC12" s="44">
        <v>5.083</v>
      </c>
      <c r="AD12" s="43">
        <v>0</v>
      </c>
      <c r="AE12" s="42"/>
      <c r="AF12" s="42"/>
      <c r="AG12" s="44">
        <v>2.911</v>
      </c>
      <c r="AH12" s="55">
        <v>34.6322</v>
      </c>
    </row>
    <row r="13" spans="2:34" ht="14.25">
      <c r="B13" s="45">
        <v>2</v>
      </c>
      <c r="C13" s="78">
        <f aca="true" t="shared" si="0" ref="C13:C41">AG13</f>
        <v>2.948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0"/>
      <c r="Y13" s="44">
        <v>5.072</v>
      </c>
      <c r="Z13" s="44">
        <v>5.072</v>
      </c>
      <c r="AA13" s="44">
        <v>5.072</v>
      </c>
      <c r="AB13" s="44">
        <v>5.072</v>
      </c>
      <c r="AC13" s="44">
        <v>5.072</v>
      </c>
      <c r="AD13" s="43">
        <v>0</v>
      </c>
      <c r="AE13" s="42"/>
      <c r="AF13" s="42"/>
      <c r="AG13" s="44">
        <v>2.948</v>
      </c>
      <c r="AH13" s="55">
        <v>34.9562</v>
      </c>
    </row>
    <row r="14" spans="2:34" ht="14.25">
      <c r="B14" s="45">
        <v>3</v>
      </c>
      <c r="C14" s="78">
        <f t="shared" si="0"/>
        <v>2.383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80"/>
      <c r="Y14" s="44">
        <v>5.142</v>
      </c>
      <c r="Z14" s="44">
        <v>5.142</v>
      </c>
      <c r="AA14" s="44">
        <v>5.142</v>
      </c>
      <c r="AB14" s="44">
        <v>5.142</v>
      </c>
      <c r="AC14" s="44">
        <v>5.142</v>
      </c>
      <c r="AD14" s="43">
        <v>0</v>
      </c>
      <c r="AE14" s="42"/>
      <c r="AF14" s="42"/>
      <c r="AG14" s="44">
        <v>2.383</v>
      </c>
      <c r="AH14" s="55">
        <v>34.9562</v>
      </c>
    </row>
    <row r="15" spans="2:34" ht="14.25">
      <c r="B15" s="45">
        <v>4</v>
      </c>
      <c r="C15" s="78">
        <f t="shared" si="0"/>
        <v>1.781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Y15" s="44">
        <v>5.024</v>
      </c>
      <c r="Z15" s="44">
        <v>5.024</v>
      </c>
      <c r="AA15" s="44">
        <v>5.024</v>
      </c>
      <c r="AB15" s="44">
        <v>5.024</v>
      </c>
      <c r="AC15" s="44">
        <v>5.024</v>
      </c>
      <c r="AD15" s="43">
        <v>0</v>
      </c>
      <c r="AE15" s="42"/>
      <c r="AF15" s="42"/>
      <c r="AG15" s="44">
        <v>1.781</v>
      </c>
      <c r="AH15" s="55">
        <v>34.9562</v>
      </c>
    </row>
    <row r="16" spans="2:34" ht="14.25">
      <c r="B16" s="45">
        <v>5</v>
      </c>
      <c r="C16" s="78">
        <f t="shared" si="0"/>
        <v>2.1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44">
        <v>5.339</v>
      </c>
      <c r="Z16" s="44">
        <v>5.339</v>
      </c>
      <c r="AA16" s="44">
        <v>5.339</v>
      </c>
      <c r="AB16" s="44">
        <v>5.339</v>
      </c>
      <c r="AC16" s="44">
        <v>5.339</v>
      </c>
      <c r="AD16" s="43">
        <v>0</v>
      </c>
      <c r="AE16" s="42"/>
      <c r="AF16" s="42"/>
      <c r="AG16" s="44">
        <v>2.1</v>
      </c>
      <c r="AH16" s="55">
        <v>34.7459</v>
      </c>
    </row>
    <row r="17" spans="2:34" ht="14.25">
      <c r="B17" s="45">
        <v>6</v>
      </c>
      <c r="C17" s="78">
        <f t="shared" si="0"/>
        <v>3.017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  <c r="Y17" s="44">
        <v>5.324</v>
      </c>
      <c r="Z17" s="44">
        <v>5.324</v>
      </c>
      <c r="AA17" s="44">
        <v>5.324</v>
      </c>
      <c r="AB17" s="44">
        <v>5.324</v>
      </c>
      <c r="AC17" s="44">
        <v>5.324</v>
      </c>
      <c r="AD17" s="43">
        <v>0</v>
      </c>
      <c r="AE17" s="42"/>
      <c r="AF17" s="42"/>
      <c r="AG17" s="44">
        <v>3.017</v>
      </c>
      <c r="AH17" s="55">
        <v>34.7719</v>
      </c>
    </row>
    <row r="18" spans="2:34" ht="14.25">
      <c r="B18" s="45">
        <v>7</v>
      </c>
      <c r="C18" s="78">
        <f t="shared" si="0"/>
        <v>2.97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44">
        <v>5.412</v>
      </c>
      <c r="Z18" s="44">
        <v>5.412</v>
      </c>
      <c r="AA18" s="44">
        <v>5.412</v>
      </c>
      <c r="AB18" s="44">
        <v>5.412</v>
      </c>
      <c r="AC18" s="44">
        <v>5.412</v>
      </c>
      <c r="AD18" s="43">
        <v>0</v>
      </c>
      <c r="AE18" s="42"/>
      <c r="AF18" s="42"/>
      <c r="AG18" s="44">
        <v>2.97</v>
      </c>
      <c r="AH18" s="55">
        <v>34.814</v>
      </c>
    </row>
    <row r="19" spans="2:34" ht="14.25">
      <c r="B19" s="45">
        <v>8</v>
      </c>
      <c r="C19" s="78">
        <f t="shared" si="0"/>
        <v>2.811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0"/>
      <c r="Y19" s="44">
        <v>5.595</v>
      </c>
      <c r="Z19" s="44">
        <v>5.595</v>
      </c>
      <c r="AA19" s="44">
        <v>5.595</v>
      </c>
      <c r="AB19" s="44">
        <v>5.595</v>
      </c>
      <c r="AC19" s="44">
        <v>5.595</v>
      </c>
      <c r="AD19" s="43">
        <v>0</v>
      </c>
      <c r="AE19" s="42"/>
      <c r="AF19" s="42"/>
      <c r="AG19" s="44">
        <v>2.811</v>
      </c>
      <c r="AH19" s="55">
        <v>34.8323</v>
      </c>
    </row>
    <row r="20" spans="2:34" ht="14.25">
      <c r="B20" s="45">
        <v>9</v>
      </c>
      <c r="C20" s="78">
        <f t="shared" si="0"/>
        <v>2.681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  <c r="Y20" s="44">
        <v>5.68</v>
      </c>
      <c r="Z20" s="44">
        <v>5.68</v>
      </c>
      <c r="AA20" s="44">
        <v>5.68</v>
      </c>
      <c r="AB20" s="44">
        <v>5.68</v>
      </c>
      <c r="AC20" s="44">
        <v>5.68</v>
      </c>
      <c r="AD20" s="43">
        <v>0</v>
      </c>
      <c r="AE20" s="42"/>
      <c r="AF20" s="42"/>
      <c r="AG20" s="44">
        <v>2.681</v>
      </c>
      <c r="AH20" s="55">
        <v>34.7007</v>
      </c>
    </row>
    <row r="21" spans="2:34" ht="14.25">
      <c r="B21" s="45">
        <v>10</v>
      </c>
      <c r="C21" s="78">
        <f t="shared" si="0"/>
        <v>2.311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0"/>
      <c r="Y21" s="44">
        <v>5.92</v>
      </c>
      <c r="Z21" s="44">
        <v>5.92</v>
      </c>
      <c r="AA21" s="44">
        <v>5.92</v>
      </c>
      <c r="AB21" s="44">
        <v>5.92</v>
      </c>
      <c r="AC21" s="44">
        <v>5.92</v>
      </c>
      <c r="AD21" s="43">
        <v>0</v>
      </c>
      <c r="AE21" s="42"/>
      <c r="AF21" s="42"/>
      <c r="AG21" s="44">
        <v>2.311</v>
      </c>
      <c r="AH21" s="55">
        <v>34.7007</v>
      </c>
    </row>
    <row r="22" spans="2:34" ht="14.25">
      <c r="B22" s="45">
        <v>11</v>
      </c>
      <c r="C22" s="78">
        <f t="shared" si="0"/>
        <v>1.933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44">
        <v>5.408</v>
      </c>
      <c r="Z22" s="44">
        <v>5.408</v>
      </c>
      <c r="AA22" s="44">
        <v>5.408</v>
      </c>
      <c r="AB22" s="44">
        <v>5.408</v>
      </c>
      <c r="AC22" s="44">
        <v>5.408</v>
      </c>
      <c r="AD22" s="43">
        <v>0</v>
      </c>
      <c r="AE22" s="42"/>
      <c r="AF22" s="42"/>
      <c r="AG22" s="44">
        <v>1.933</v>
      </c>
      <c r="AH22" s="56">
        <v>34.7007</v>
      </c>
    </row>
    <row r="23" spans="2:34" ht="14.25">
      <c r="B23" s="45">
        <v>12</v>
      </c>
      <c r="C23" s="78">
        <f t="shared" si="0"/>
        <v>2.336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44">
        <v>5.838</v>
      </c>
      <c r="Z23" s="44">
        <v>5.838</v>
      </c>
      <c r="AA23" s="44">
        <v>5.838</v>
      </c>
      <c r="AB23" s="44">
        <v>5.838</v>
      </c>
      <c r="AC23" s="44">
        <v>5.838</v>
      </c>
      <c r="AD23" s="43">
        <v>0</v>
      </c>
      <c r="AE23" s="42"/>
      <c r="AF23" s="42"/>
      <c r="AG23" s="44">
        <v>2.336</v>
      </c>
      <c r="AH23" s="56">
        <v>34.5566</v>
      </c>
    </row>
    <row r="24" spans="2:34" ht="14.25">
      <c r="B24" s="45">
        <v>13</v>
      </c>
      <c r="C24" s="78">
        <f t="shared" si="0"/>
        <v>2.688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44">
        <v>5.728</v>
      </c>
      <c r="Z24" s="44">
        <v>5.728</v>
      </c>
      <c r="AA24" s="44">
        <v>5.728</v>
      </c>
      <c r="AB24" s="44">
        <v>5.728</v>
      </c>
      <c r="AC24" s="44">
        <v>5.728</v>
      </c>
      <c r="AD24" s="43">
        <v>0</v>
      </c>
      <c r="AE24" s="42"/>
      <c r="AF24" s="42"/>
      <c r="AG24" s="44">
        <v>2.688</v>
      </c>
      <c r="AH24" s="56">
        <v>34.6123</v>
      </c>
    </row>
    <row r="25" spans="2:34" ht="14.25">
      <c r="B25" s="45">
        <v>14</v>
      </c>
      <c r="C25" s="78">
        <f t="shared" si="0"/>
        <v>3.154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  <c r="Y25" s="44">
        <v>5.691</v>
      </c>
      <c r="Z25" s="44">
        <v>5.691</v>
      </c>
      <c r="AA25" s="44">
        <v>5.691</v>
      </c>
      <c r="AB25" s="44">
        <v>5.691</v>
      </c>
      <c r="AC25" s="44">
        <v>5.691</v>
      </c>
      <c r="AD25" s="43">
        <v>0</v>
      </c>
      <c r="AE25" s="42"/>
      <c r="AF25" s="42"/>
      <c r="AG25" s="44">
        <v>3.154</v>
      </c>
      <c r="AH25" s="56">
        <v>34.3279</v>
      </c>
    </row>
    <row r="26" spans="2:34" ht="14.25">
      <c r="B26" s="45">
        <v>15</v>
      </c>
      <c r="C26" s="78">
        <f t="shared" si="0"/>
        <v>2.508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44">
        <v>5.671</v>
      </c>
      <c r="Z26" s="44">
        <v>5.671</v>
      </c>
      <c r="AA26" s="44">
        <v>5.671</v>
      </c>
      <c r="AB26" s="44">
        <v>5.671</v>
      </c>
      <c r="AC26" s="44">
        <v>5.671</v>
      </c>
      <c r="AD26" s="43">
        <v>0</v>
      </c>
      <c r="AE26" s="42"/>
      <c r="AF26" s="42"/>
      <c r="AG26" s="44">
        <v>2.508</v>
      </c>
      <c r="AH26" s="56">
        <v>34.4626</v>
      </c>
    </row>
    <row r="27" spans="2:34" ht="14.25">
      <c r="B27" s="45">
        <v>16</v>
      </c>
      <c r="C27" s="78">
        <f t="shared" si="0"/>
        <v>3.11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44">
        <v>5.767</v>
      </c>
      <c r="Z27" s="44">
        <v>5.767</v>
      </c>
      <c r="AA27" s="44">
        <v>5.767</v>
      </c>
      <c r="AB27" s="44">
        <v>5.767</v>
      </c>
      <c r="AC27" s="44">
        <v>5.767</v>
      </c>
      <c r="AD27" s="43">
        <v>0</v>
      </c>
      <c r="AE27" s="42"/>
      <c r="AF27" s="42"/>
      <c r="AG27" s="44">
        <v>3.11</v>
      </c>
      <c r="AH27" s="56">
        <v>34.5233</v>
      </c>
    </row>
    <row r="28" spans="2:34" ht="14.25">
      <c r="B28" s="45">
        <v>17</v>
      </c>
      <c r="C28" s="78">
        <f t="shared" si="0"/>
        <v>2.324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44">
        <v>5.587</v>
      </c>
      <c r="Z28" s="44">
        <v>5.587</v>
      </c>
      <c r="AA28" s="44">
        <v>5.587</v>
      </c>
      <c r="AB28" s="44">
        <v>5.587</v>
      </c>
      <c r="AC28" s="44">
        <v>5.587</v>
      </c>
      <c r="AD28" s="43">
        <v>0</v>
      </c>
      <c r="AE28" s="42"/>
      <c r="AF28" s="42"/>
      <c r="AG28" s="44">
        <v>2.324</v>
      </c>
      <c r="AH28" s="56">
        <v>34.5233</v>
      </c>
    </row>
    <row r="29" spans="2:34" ht="14.25">
      <c r="B29" s="45">
        <v>18</v>
      </c>
      <c r="C29" s="78">
        <f t="shared" si="0"/>
        <v>1.357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44">
        <v>5.082</v>
      </c>
      <c r="Z29" s="44">
        <v>5.082</v>
      </c>
      <c r="AA29" s="44">
        <v>5.082</v>
      </c>
      <c r="AB29" s="44">
        <v>5.082</v>
      </c>
      <c r="AC29" s="44">
        <v>5.082</v>
      </c>
      <c r="AD29" s="43">
        <v>0</v>
      </c>
      <c r="AE29" s="42"/>
      <c r="AF29" s="42"/>
      <c r="AG29" s="44">
        <v>1.357</v>
      </c>
      <c r="AH29" s="56">
        <v>34.5233</v>
      </c>
    </row>
    <row r="30" spans="2:34" ht="14.25">
      <c r="B30" s="45">
        <v>19</v>
      </c>
      <c r="C30" s="78">
        <f t="shared" si="0"/>
        <v>1.894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44">
        <v>5.563</v>
      </c>
      <c r="Z30" s="44">
        <v>5.563</v>
      </c>
      <c r="AA30" s="44">
        <v>5.563</v>
      </c>
      <c r="AB30" s="44">
        <v>5.563</v>
      </c>
      <c r="AC30" s="44">
        <v>5.563</v>
      </c>
      <c r="AD30" s="43">
        <v>0</v>
      </c>
      <c r="AE30" s="42"/>
      <c r="AF30" s="42"/>
      <c r="AG30" s="44">
        <v>1.894</v>
      </c>
      <c r="AH30" s="56">
        <v>34.4556</v>
      </c>
    </row>
    <row r="31" spans="2:34" ht="14.25">
      <c r="B31" s="45">
        <v>20</v>
      </c>
      <c r="C31" s="78">
        <f t="shared" si="0"/>
        <v>2.56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44">
        <v>5.942</v>
      </c>
      <c r="Z31" s="44">
        <v>5.942</v>
      </c>
      <c r="AA31" s="44">
        <v>5.942</v>
      </c>
      <c r="AB31" s="44">
        <v>5.942</v>
      </c>
      <c r="AC31" s="44">
        <v>5.942</v>
      </c>
      <c r="AD31" s="43">
        <v>0</v>
      </c>
      <c r="AE31" s="42"/>
      <c r="AF31" s="42"/>
      <c r="AG31" s="44">
        <v>2.56</v>
      </c>
      <c r="AH31" s="56">
        <v>34.4262</v>
      </c>
    </row>
    <row r="32" spans="2:34" ht="14.25">
      <c r="B32" s="45">
        <v>21</v>
      </c>
      <c r="C32" s="78">
        <f t="shared" si="0"/>
        <v>2.489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44">
        <v>6.092</v>
      </c>
      <c r="Z32" s="44">
        <v>6.092</v>
      </c>
      <c r="AA32" s="44">
        <v>6.092</v>
      </c>
      <c r="AB32" s="44">
        <v>6.092</v>
      </c>
      <c r="AC32" s="44">
        <v>6.092</v>
      </c>
      <c r="AD32" s="43">
        <v>0</v>
      </c>
      <c r="AE32" s="42"/>
      <c r="AF32" s="42"/>
      <c r="AG32" s="44">
        <v>2.489</v>
      </c>
      <c r="AH32" s="56">
        <v>34.4206</v>
      </c>
    </row>
    <row r="33" spans="2:34" ht="14.25">
      <c r="B33" s="45">
        <v>22</v>
      </c>
      <c r="C33" s="78">
        <f t="shared" si="0"/>
        <v>2.847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44">
        <v>6.137</v>
      </c>
      <c r="Z33" s="44">
        <v>6.137</v>
      </c>
      <c r="AA33" s="44">
        <v>6.137</v>
      </c>
      <c r="AB33" s="44">
        <v>6.137</v>
      </c>
      <c r="AC33" s="44">
        <v>6.137</v>
      </c>
      <c r="AD33" s="43">
        <v>0</v>
      </c>
      <c r="AE33" s="42"/>
      <c r="AF33" s="42"/>
      <c r="AG33" s="44">
        <v>2.847</v>
      </c>
      <c r="AH33" s="56">
        <v>34.4216</v>
      </c>
    </row>
    <row r="34" spans="2:34" ht="14.25">
      <c r="B34" s="45">
        <v>23</v>
      </c>
      <c r="C34" s="78">
        <f t="shared" si="0"/>
        <v>2.691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80"/>
      <c r="Y34" s="44">
        <v>6.079</v>
      </c>
      <c r="Z34" s="44">
        <v>6.079</v>
      </c>
      <c r="AA34" s="44">
        <v>6.079</v>
      </c>
      <c r="AB34" s="44">
        <v>6.079</v>
      </c>
      <c r="AC34" s="44">
        <v>6.079</v>
      </c>
      <c r="AD34" s="43">
        <v>0</v>
      </c>
      <c r="AE34" s="42"/>
      <c r="AF34" s="42"/>
      <c r="AG34" s="44">
        <v>2.691</v>
      </c>
      <c r="AH34" s="56">
        <v>34.6086</v>
      </c>
    </row>
    <row r="35" spans="2:34" ht="14.25">
      <c r="B35" s="45">
        <v>24</v>
      </c>
      <c r="C35" s="78">
        <f t="shared" si="0"/>
        <v>2.59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80"/>
      <c r="Y35" s="44">
        <v>5.987</v>
      </c>
      <c r="Z35" s="44">
        <v>5.987</v>
      </c>
      <c r="AA35" s="44">
        <v>5.987</v>
      </c>
      <c r="AB35" s="44">
        <v>5.987</v>
      </c>
      <c r="AC35" s="44">
        <v>5.987</v>
      </c>
      <c r="AD35" s="43">
        <v>0</v>
      </c>
      <c r="AE35" s="42"/>
      <c r="AF35" s="42"/>
      <c r="AG35" s="44">
        <v>2.59</v>
      </c>
      <c r="AH35" s="56">
        <v>34.6086</v>
      </c>
    </row>
    <row r="36" spans="2:34" ht="14.25">
      <c r="B36" s="45">
        <v>25</v>
      </c>
      <c r="C36" s="78">
        <f t="shared" si="0"/>
        <v>1.362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80"/>
      <c r="Y36" s="44">
        <v>5.877</v>
      </c>
      <c r="Z36" s="44">
        <v>5.877</v>
      </c>
      <c r="AA36" s="44">
        <v>5.877</v>
      </c>
      <c r="AB36" s="44">
        <v>5.877</v>
      </c>
      <c r="AC36" s="44">
        <v>5.877</v>
      </c>
      <c r="AD36" s="43">
        <v>0</v>
      </c>
      <c r="AE36" s="42"/>
      <c r="AF36" s="42"/>
      <c r="AG36" s="44">
        <v>1.362</v>
      </c>
      <c r="AH36" s="56">
        <v>34.6086</v>
      </c>
    </row>
    <row r="37" spans="2:34" ht="14.25">
      <c r="B37" s="45">
        <v>26</v>
      </c>
      <c r="C37" s="78">
        <f t="shared" si="0"/>
        <v>2.348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80"/>
      <c r="Y37" s="44">
        <v>5.817</v>
      </c>
      <c r="Z37" s="44">
        <v>5.817</v>
      </c>
      <c r="AA37" s="44">
        <v>5.817</v>
      </c>
      <c r="AB37" s="44">
        <v>5.817</v>
      </c>
      <c r="AC37" s="44">
        <v>5.817</v>
      </c>
      <c r="AD37" s="43">
        <v>0</v>
      </c>
      <c r="AE37" s="42"/>
      <c r="AF37" s="42"/>
      <c r="AG37" s="44">
        <v>2.348</v>
      </c>
      <c r="AH37" s="56">
        <v>34.6548</v>
      </c>
    </row>
    <row r="38" spans="2:34" ht="14.25">
      <c r="B38" s="45">
        <v>27</v>
      </c>
      <c r="C38" s="78">
        <f t="shared" si="0"/>
        <v>2.732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80"/>
      <c r="Y38" s="44">
        <v>5.68</v>
      </c>
      <c r="Z38" s="44">
        <v>5.68</v>
      </c>
      <c r="AA38" s="44">
        <v>5.68</v>
      </c>
      <c r="AB38" s="44">
        <v>5.68</v>
      </c>
      <c r="AC38" s="44">
        <v>5.68</v>
      </c>
      <c r="AD38" s="43">
        <v>0</v>
      </c>
      <c r="AE38" s="42"/>
      <c r="AF38" s="42"/>
      <c r="AG38" s="44">
        <v>2.732</v>
      </c>
      <c r="AH38" s="56">
        <v>34.6286</v>
      </c>
    </row>
    <row r="39" spans="2:34" ht="14.25">
      <c r="B39" s="45">
        <v>28</v>
      </c>
      <c r="C39" s="78">
        <f t="shared" si="0"/>
        <v>3.447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80"/>
      <c r="Y39" s="44">
        <v>5.686</v>
      </c>
      <c r="Z39" s="44">
        <v>5.686</v>
      </c>
      <c r="AA39" s="44">
        <v>5.686</v>
      </c>
      <c r="AB39" s="44">
        <v>5.686</v>
      </c>
      <c r="AC39" s="44">
        <v>5.686</v>
      </c>
      <c r="AD39" s="43">
        <v>0</v>
      </c>
      <c r="AE39" s="42"/>
      <c r="AF39" s="42"/>
      <c r="AG39" s="44">
        <v>3.447</v>
      </c>
      <c r="AH39" s="56">
        <v>34.6612</v>
      </c>
    </row>
    <row r="40" spans="2:34" ht="14.25">
      <c r="B40" s="45">
        <v>29</v>
      </c>
      <c r="C40" s="78">
        <f t="shared" si="0"/>
        <v>3.174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80"/>
      <c r="Y40" s="44">
        <v>5.777</v>
      </c>
      <c r="Z40" s="44">
        <v>5.777</v>
      </c>
      <c r="AA40" s="44">
        <v>5.777</v>
      </c>
      <c r="AB40" s="44">
        <v>5.777</v>
      </c>
      <c r="AC40" s="44">
        <v>5.777</v>
      </c>
      <c r="AD40" s="43">
        <v>0</v>
      </c>
      <c r="AE40" s="42"/>
      <c r="AF40" s="42"/>
      <c r="AG40" s="44">
        <v>3.174</v>
      </c>
      <c r="AH40" s="56">
        <v>34.6791</v>
      </c>
    </row>
    <row r="41" spans="2:34" ht="14.25">
      <c r="B41" s="45">
        <v>30</v>
      </c>
      <c r="C41" s="78">
        <f t="shared" si="0"/>
        <v>3.225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80"/>
      <c r="Y41" s="44">
        <v>5.386</v>
      </c>
      <c r="Z41" s="44">
        <v>5.386</v>
      </c>
      <c r="AA41" s="44">
        <v>5.386</v>
      </c>
      <c r="AB41" s="44">
        <v>5.386</v>
      </c>
      <c r="AC41" s="44">
        <v>5.386</v>
      </c>
      <c r="AD41" s="43">
        <v>0</v>
      </c>
      <c r="AE41" s="42"/>
      <c r="AF41" s="42"/>
      <c r="AG41" s="44">
        <v>3.225</v>
      </c>
      <c r="AH41" s="56">
        <v>34.6682</v>
      </c>
    </row>
    <row r="42" spans="2:34" ht="14.25">
      <c r="B42" s="45">
        <v>31</v>
      </c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80"/>
      <c r="Y42" s="44">
        <v>5.492</v>
      </c>
      <c r="Z42" s="44">
        <v>5.492</v>
      </c>
      <c r="AA42" s="44">
        <v>5.492</v>
      </c>
      <c r="AB42" s="44">
        <v>5.492</v>
      </c>
      <c r="AC42" s="44">
        <v>5.492</v>
      </c>
      <c r="AD42" s="43"/>
      <c r="AE42" s="42"/>
      <c r="AF42" s="42"/>
      <c r="AG42" s="44"/>
      <c r="AH42" s="56"/>
    </row>
    <row r="43" spans="2:34" ht="37.5">
      <c r="B43" s="19" t="s">
        <v>42</v>
      </c>
      <c r="C43" s="81">
        <f>SUM(C12:X42)</f>
        <v>76.68200000000002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3"/>
      <c r="AD43" s="41">
        <f>SUM(AD12:AD42)</f>
        <v>0</v>
      </c>
      <c r="AE43" s="40"/>
      <c r="AF43" s="40"/>
      <c r="AG43" s="41">
        <f>SUM(AG12:AG42)</f>
        <v>76.68200000000002</v>
      </c>
      <c r="AH43" s="40">
        <f>SUMPRODUCT(AH12:AH42,AG12:AG42)/SUM(AG12:AG42)</f>
        <v>34.638066542343694</v>
      </c>
    </row>
    <row r="45" spans="3:25" ht="15">
      <c r="C45" s="9" t="s">
        <v>60</v>
      </c>
      <c r="D45" s="9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 t="s">
        <v>41</v>
      </c>
      <c r="Q45" s="36"/>
      <c r="R45" s="36"/>
      <c r="S45" s="36"/>
      <c r="T45" s="39"/>
      <c r="U45" s="11"/>
      <c r="V45" s="11"/>
      <c r="W45" s="66">
        <v>42643</v>
      </c>
      <c r="X45" s="67"/>
      <c r="Y45" s="38"/>
    </row>
    <row r="46" spans="3:24" ht="12.75">
      <c r="C46" s="1"/>
      <c r="D46" s="1" t="s">
        <v>27</v>
      </c>
      <c r="O46" s="2"/>
      <c r="P46" s="37" t="s">
        <v>29</v>
      </c>
      <c r="Q46" s="37"/>
      <c r="T46" s="2"/>
      <c r="U46" s="35" t="s">
        <v>0</v>
      </c>
      <c r="W46" s="2"/>
      <c r="X46" s="35" t="s">
        <v>16</v>
      </c>
    </row>
    <row r="47" spans="3:25" ht="15">
      <c r="C47" s="9" t="s">
        <v>61</v>
      </c>
      <c r="D47" s="9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 t="s">
        <v>1</v>
      </c>
      <c r="P47" s="36" t="s">
        <v>62</v>
      </c>
      <c r="Q47" s="36"/>
      <c r="R47" s="36"/>
      <c r="S47" s="36"/>
      <c r="T47" s="36"/>
      <c r="U47" s="11"/>
      <c r="V47" s="11"/>
      <c r="W47" s="66">
        <v>42643</v>
      </c>
      <c r="X47" s="67"/>
      <c r="Y47" s="36"/>
    </row>
    <row r="48" spans="3:24" ht="12.75">
      <c r="C48" s="1"/>
      <c r="D48" s="1" t="s">
        <v>63</v>
      </c>
      <c r="O48" s="2"/>
      <c r="P48" s="35" t="s">
        <v>29</v>
      </c>
      <c r="Q48" s="35"/>
      <c r="T48" s="2"/>
      <c r="U48" s="35" t="s">
        <v>0</v>
      </c>
      <c r="W48" s="2"/>
      <c r="X48" t="s">
        <v>16</v>
      </c>
    </row>
  </sheetData>
  <sheetProtection/>
  <mergeCells count="42">
    <mergeCell ref="B5:AC5"/>
    <mergeCell ref="B6:AC6"/>
    <mergeCell ref="B7:AC7"/>
    <mergeCell ref="B10:B11"/>
    <mergeCell ref="C10:AC10"/>
    <mergeCell ref="AG10:AG11"/>
    <mergeCell ref="AH10:AH11"/>
    <mergeCell ref="C11:AC11"/>
    <mergeCell ref="C12:X12"/>
    <mergeCell ref="C13:X13"/>
    <mergeCell ref="C14:X14"/>
    <mergeCell ref="C15:X15"/>
    <mergeCell ref="C16:X16"/>
    <mergeCell ref="C17:X17"/>
    <mergeCell ref="C18:X18"/>
    <mergeCell ref="C19:X19"/>
    <mergeCell ref="C20:X20"/>
    <mergeCell ref="C21:X21"/>
    <mergeCell ref="C22:X22"/>
    <mergeCell ref="C23:X23"/>
    <mergeCell ref="C24:X24"/>
    <mergeCell ref="C25:X25"/>
    <mergeCell ref="C26:X26"/>
    <mergeCell ref="C27:X27"/>
    <mergeCell ref="C28:X28"/>
    <mergeCell ref="C29:X29"/>
    <mergeCell ref="C30:X30"/>
    <mergeCell ref="C31:X31"/>
    <mergeCell ref="C32:X32"/>
    <mergeCell ref="C33:X33"/>
    <mergeCell ref="C34:X34"/>
    <mergeCell ref="C35:X35"/>
    <mergeCell ref="C36:X36"/>
    <mergeCell ref="C37:X37"/>
    <mergeCell ref="C38:X38"/>
    <mergeCell ref="C39:X39"/>
    <mergeCell ref="C40:X40"/>
    <mergeCell ref="C41:X41"/>
    <mergeCell ref="C42:X42"/>
    <mergeCell ref="C43:AC43"/>
    <mergeCell ref="W45:X45"/>
    <mergeCell ref="W47:X4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2016-09-02T06:41:37Z</cp:lastPrinted>
  <dcterms:created xsi:type="dcterms:W3CDTF">2010-01-29T08:37:16Z</dcterms:created>
  <dcterms:modified xsi:type="dcterms:W3CDTF">2016-10-12T10:04:20Z</dcterms:modified>
  <cp:category/>
  <cp:version/>
  <cp:contentType/>
  <cp:contentStatus/>
</cp:coreProperties>
</file>