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<sst xmlns="http://schemas.openxmlformats.org/spreadsheetml/2006/main" count="83" uniqueCount="61">
  <si>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</si>
  <si>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</si>
  <si>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</si>
  <si>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</si>
  <si>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</si>
  <si>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</si>
  <si>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</si>
  <si>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</si>
  <si>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</si>
  <si>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</si>
  <si>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</si>
  <si>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</si>
  <si>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</si>
  <si>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</si>
  <si>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</si>
  <si>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</si>
  <si>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</si>
  <si>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</si>
  <si>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</si>
  <si>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</si>
  <si>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</si>
  <si>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</si>
  <si>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</si>
  <si>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</si>
  <si>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</si>
  <si>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</si>
  <si>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</si>
  <si>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</si>
  <si>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</si>
  <si>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</si>
  <si>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</si>
  <si>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</si>
  <si>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</si>
  <si>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</si>
  <si>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</si>
  <si>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</si>
  <si>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</si>
  <si>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</si>
  <si>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</si>
  <si>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</si>
  <si>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</si>
  <si>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</si>
  <si>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</si>
  <si>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</si>
  <si>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</si>
  <si>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</si>
  <si>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</si>
  <si>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</si>
  <si>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</si>
  <si>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</si>
  <si>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</si>
  <si>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</si>
  <si>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</si>
  <si>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</si>
  <si>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</si>
  <si>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</si>
  <si>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  по  ГРС Мерефа</t>
  </si>
  <si>
    <t>ГРС Мерефа лінія Мерефа</t>
  </si>
  <si>
    <t>ГРС Мерефа лінія Буди</t>
  </si>
  <si>
    <t>з газопроводу  ШХ    за період з 01.09.2016 по 30.09.2016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</si>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</sst>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8" fillId="0" borderId="0" xfId="0" applyFont="1" applyAlignment="1">
      <alignment/>
    </xf>
    <xf numFmtId="0" fontId="30" fillId="0" borderId="11" xfId="0" applyFont="1" applyBorder="1" applyAlignment="1">
      <alignment/>
    </xf>
    <xf numFmtId="14" fontId="29" fillId="0" borderId="11" xfId="0" applyNumberFormat="1" applyFont="1" applyBorder="1" applyAlignment="1">
      <alignment/>
    </xf>
    <xf numFmtId="0" fontId="8" fillId="0" borderId="0" xfId="0" applyFont="1" applyAlignment="1">
      <alignment horizontal="left"/>
    </xf>
    <xf numFmtId="179" fontId="31" fillId="0" borderId="10" xfId="0" applyNumberFormat="1" applyFont="1" applyBorder="1" applyAlignment="1">
      <alignment horizontal="center"/>
    </xf>
    <xf numFmtId="179" fontId="31" fillId="0" borderId="10" xfId="0" applyNumberFormat="1" applyFont="1" applyBorder="1" applyAlignment="1">
      <alignment horizontal="center" wrapText="1"/>
    </xf>
    <xf numFmtId="2" fontId="31" fillId="0" borderId="10" xfId="0" applyNumberFormat="1" applyFont="1" applyBorder="1" applyAlignment="1">
      <alignment horizontal="center" wrapText="1"/>
    </xf>
    <xf numFmtId="1" fontId="31" fillId="0" borderId="10" xfId="0" applyNumberFormat="1" applyFont="1" applyBorder="1" applyAlignment="1">
      <alignment horizontal="center" wrapText="1"/>
    </xf>
    <xf numFmtId="177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 wrapText="1"/>
    </xf>
    <xf numFmtId="2" fontId="31" fillId="0" borderId="13" xfId="0" applyNumberFormat="1" applyFont="1" applyBorder="1" applyAlignment="1">
      <alignment horizont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2" fontId="34" fillId="0" borderId="13" xfId="0" applyNumberFormat="1" applyFont="1" applyBorder="1" applyAlignment="1">
      <alignment horizontal="center" vertical="center" wrapText="1"/>
    </xf>
    <xf numFmtId="2" fontId="35" fillId="0" borderId="13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wrapText="1"/>
    </xf>
    <xf numFmtId="179" fontId="35" fillId="0" borderId="10" xfId="0" applyNumberFormat="1" applyFont="1" applyBorder="1" applyAlignment="1">
      <alignment horizontal="center" vertical="center" wrapText="1"/>
    </xf>
    <xf numFmtId="179" fontId="35" fillId="0" borderId="10" xfId="0" applyNumberFormat="1" applyFont="1" applyBorder="1" applyAlignment="1">
      <alignment wrapText="1"/>
    </xf>
    <xf numFmtId="179" fontId="31" fillId="0" borderId="10" xfId="0" applyNumberFormat="1" applyFont="1" applyBorder="1" applyAlignment="1">
      <alignment horizontal="center" wrapText="1"/>
    </xf>
    <xf numFmtId="179" fontId="31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38" fillId="0" borderId="21" xfId="0" applyFont="1" applyBorder="1" applyAlignment="1">
      <alignment horizontal="center" vertical="center" textRotation="90" wrapText="1"/>
    </xf>
    <xf numFmtId="0" fontId="38" fillId="0" borderId="22" xfId="0" applyFont="1" applyBorder="1" applyAlignment="1">
      <alignment horizontal="center" vertical="center" textRotation="90" wrapText="1"/>
    </xf>
    <xf numFmtId="0" fontId="38" fillId="0" borderId="23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14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W5" sqref="W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86" t="s">
        <v>18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37"/>
      <c r="AA6" s="38"/>
    </row>
    <row r="7" spans="2:27" ht="18" customHeight="1">
      <c r="B7" s="77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35"/>
      <c r="AA7" s="35"/>
    </row>
    <row r="8" spans="2:27" ht="18" customHeight="1">
      <c r="B8" s="87" t="s">
        <v>56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35"/>
      <c r="AA8" s="35"/>
    </row>
    <row r="9" spans="2:27" ht="18" customHeight="1">
      <c r="B9" s="89" t="s">
        <v>59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35"/>
      <c r="AA9" s="35"/>
    </row>
    <row r="10" spans="2:27" ht="18" customHeigh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9" t="s">
        <v>26</v>
      </c>
      <c r="C12" s="93" t="s">
        <v>17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5"/>
      <c r="O12" s="93" t="s">
        <v>6</v>
      </c>
      <c r="P12" s="94"/>
      <c r="Q12" s="94"/>
      <c r="R12" s="94"/>
      <c r="S12" s="94"/>
      <c r="T12" s="94"/>
      <c r="U12" s="98" t="s">
        <v>22</v>
      </c>
      <c r="V12" s="79" t="s">
        <v>23</v>
      </c>
      <c r="W12" s="79" t="s">
        <v>34</v>
      </c>
      <c r="X12" s="79" t="s">
        <v>25</v>
      </c>
      <c r="Y12" s="79" t="s">
        <v>24</v>
      </c>
      <c r="Z12" s="3"/>
      <c r="AB12" s="6"/>
      <c r="AC12"/>
    </row>
    <row r="13" spans="2:29" ht="48.75" customHeight="1">
      <c r="B13" s="80"/>
      <c r="C13" s="97" t="s">
        <v>2</v>
      </c>
      <c r="D13" s="82" t="s">
        <v>3</v>
      </c>
      <c r="E13" s="82" t="s">
        <v>4</v>
      </c>
      <c r="F13" s="82" t="s">
        <v>5</v>
      </c>
      <c r="G13" s="82" t="s">
        <v>8</v>
      </c>
      <c r="H13" s="82" t="s">
        <v>9</v>
      </c>
      <c r="I13" s="82" t="s">
        <v>10</v>
      </c>
      <c r="J13" s="82" t="s">
        <v>11</v>
      </c>
      <c r="K13" s="82" t="s">
        <v>12</v>
      </c>
      <c r="L13" s="82" t="s">
        <v>13</v>
      </c>
      <c r="M13" s="79" t="s">
        <v>14</v>
      </c>
      <c r="N13" s="79" t="s">
        <v>15</v>
      </c>
      <c r="O13" s="79" t="s">
        <v>7</v>
      </c>
      <c r="P13" s="79" t="s">
        <v>19</v>
      </c>
      <c r="Q13" s="79" t="s">
        <v>32</v>
      </c>
      <c r="R13" s="79" t="s">
        <v>20</v>
      </c>
      <c r="S13" s="79" t="s">
        <v>33</v>
      </c>
      <c r="T13" s="79" t="s">
        <v>21</v>
      </c>
      <c r="U13" s="99"/>
      <c r="V13" s="80"/>
      <c r="W13" s="80"/>
      <c r="X13" s="80"/>
      <c r="Y13" s="80"/>
      <c r="Z13" s="3"/>
      <c r="AB13" s="6"/>
      <c r="AC13"/>
    </row>
    <row r="14" spans="2:29" ht="15.75" customHeight="1">
      <c r="B14" s="80"/>
      <c r="C14" s="97"/>
      <c r="D14" s="82"/>
      <c r="E14" s="82"/>
      <c r="F14" s="82"/>
      <c r="G14" s="82"/>
      <c r="H14" s="82"/>
      <c r="I14" s="82"/>
      <c r="J14" s="82"/>
      <c r="K14" s="82"/>
      <c r="L14" s="82"/>
      <c r="M14" s="80"/>
      <c r="N14" s="80"/>
      <c r="O14" s="80"/>
      <c r="P14" s="80"/>
      <c r="Q14" s="80"/>
      <c r="R14" s="80"/>
      <c r="S14" s="80"/>
      <c r="T14" s="80"/>
      <c r="U14" s="99"/>
      <c r="V14" s="80"/>
      <c r="W14" s="80"/>
      <c r="X14" s="80"/>
      <c r="Y14" s="80"/>
      <c r="Z14" s="3"/>
      <c r="AB14" s="6"/>
      <c r="AC14"/>
    </row>
    <row r="15" spans="2:29" ht="30" customHeight="1">
      <c r="B15" s="81"/>
      <c r="C15" s="97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83"/>
      <c r="O15" s="83"/>
      <c r="P15" s="83"/>
      <c r="Q15" s="83"/>
      <c r="R15" s="83"/>
      <c r="S15" s="83"/>
      <c r="T15" s="83"/>
      <c r="U15" s="100"/>
      <c r="V15" s="83"/>
      <c r="W15" s="83"/>
      <c r="X15" s="83"/>
      <c r="Y15" s="83"/>
      <c r="Z15" s="3"/>
      <c r="AB15" s="6"/>
      <c r="AC15"/>
    </row>
    <row r="16" spans="2:29" ht="12.75">
      <c r="B16" s="15">
        <v>1</v>
      </c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2"/>
      <c r="R16" s="51"/>
      <c r="S16" s="52"/>
      <c r="T16" s="51"/>
      <c r="U16" s="53"/>
      <c r="V16" s="53"/>
      <c r="W16" s="50"/>
      <c r="X16" s="56"/>
      <c r="Y16" s="56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2"/>
      <c r="R17" s="51"/>
      <c r="S17" s="52"/>
      <c r="T17" s="51"/>
      <c r="U17" s="53"/>
      <c r="V17" s="53"/>
      <c r="W17" s="50"/>
      <c r="X17" s="56"/>
      <c r="Y17" s="56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1"/>
      <c r="Q18" s="52"/>
      <c r="R18" s="51"/>
      <c r="S18" s="52"/>
      <c r="T18" s="51"/>
      <c r="U18" s="53"/>
      <c r="V18" s="53"/>
      <c r="W18" s="50"/>
      <c r="X18" s="56"/>
      <c r="Y18" s="56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52"/>
      <c r="R19" s="51"/>
      <c r="S19" s="52"/>
      <c r="T19" s="51"/>
      <c r="U19" s="53"/>
      <c r="V19" s="53"/>
      <c r="W19" s="69"/>
      <c r="X19" s="70"/>
      <c r="Y19" s="70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1"/>
      <c r="Q20" s="52"/>
      <c r="R20" s="51"/>
      <c r="S20" s="52"/>
      <c r="T20" s="51"/>
      <c r="U20" s="53"/>
      <c r="V20" s="53"/>
      <c r="W20" s="66"/>
      <c r="X20" s="67"/>
      <c r="Y20" s="67"/>
      <c r="AA20" s="4">
        <f t="shared" si="0"/>
        <v>0</v>
      </c>
      <c r="AB20" s="30" t="str">
        <f t="shared" si="1"/>
        <v> </v>
      </c>
      <c r="AC20"/>
    </row>
    <row r="21" spans="2:29" ht="12.75">
      <c r="B21" s="15">
        <v>6</v>
      </c>
      <c r="C21" s="49">
        <v>89.7923</v>
      </c>
      <c r="D21" s="50">
        <v>4.4728</v>
      </c>
      <c r="E21" s="50">
        <v>1.5076</v>
      </c>
      <c r="F21" s="50">
        <v>0.1394</v>
      </c>
      <c r="G21" s="50">
        <v>0.3272</v>
      </c>
      <c r="H21" s="50">
        <v>0.0034</v>
      </c>
      <c r="I21" s="50">
        <v>0.0828</v>
      </c>
      <c r="J21" s="50">
        <v>0.0875</v>
      </c>
      <c r="K21" s="50">
        <v>0.2472</v>
      </c>
      <c r="L21" s="50">
        <v>0.0035</v>
      </c>
      <c r="M21" s="50">
        <v>0.709</v>
      </c>
      <c r="N21" s="50">
        <v>2.6274</v>
      </c>
      <c r="O21" s="50">
        <v>0.7659</v>
      </c>
      <c r="P21" s="51">
        <v>35.1307</v>
      </c>
      <c r="Q21" s="52">
        <v>8391</v>
      </c>
      <c r="R21" s="51">
        <v>38.8749</v>
      </c>
      <c r="S21" s="52">
        <v>9285</v>
      </c>
      <c r="T21" s="51">
        <v>48.7489</v>
      </c>
      <c r="U21" s="53">
        <v>-6.5</v>
      </c>
      <c r="V21" s="53">
        <v>-1.4</v>
      </c>
      <c r="W21" s="69" t="s">
        <v>35</v>
      </c>
      <c r="X21" s="70" t="s">
        <v>55</v>
      </c>
      <c r="Y21" s="70">
        <v>0.0018</v>
      </c>
      <c r="AA21" s="4">
        <f t="shared" si="0"/>
        <v>100.00010000000002</v>
      </c>
      <c r="AB21" s="30" t="str">
        <f t="shared" si="1"/>
        <v> </v>
      </c>
      <c r="AC21"/>
    </row>
    <row r="22" spans="2:29" ht="12.75">
      <c r="B22" s="15">
        <v>7</v>
      </c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  <c r="Q22" s="52"/>
      <c r="R22" s="51"/>
      <c r="S22" s="52"/>
      <c r="T22" s="51"/>
      <c r="U22" s="53"/>
      <c r="V22" s="53"/>
      <c r="W22" s="66"/>
      <c r="X22" s="67"/>
      <c r="Y22" s="67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1"/>
      <c r="Q23" s="52"/>
      <c r="R23" s="51"/>
      <c r="S23" s="52"/>
      <c r="T23" s="51"/>
      <c r="U23" s="53"/>
      <c r="V23" s="53"/>
      <c r="W23" s="66"/>
      <c r="X23" s="67"/>
      <c r="Y23" s="67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1"/>
      <c r="Q24" s="52"/>
      <c r="R24" s="51"/>
      <c r="S24" s="52"/>
      <c r="T24" s="51"/>
      <c r="U24" s="53"/>
      <c r="V24" s="53"/>
      <c r="W24" s="68"/>
      <c r="X24" s="67"/>
      <c r="Y24" s="67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  <c r="Q25" s="52"/>
      <c r="R25" s="51"/>
      <c r="S25" s="52"/>
      <c r="T25" s="51"/>
      <c r="U25" s="53"/>
      <c r="V25" s="53"/>
      <c r="W25" s="66"/>
      <c r="X25" s="67"/>
      <c r="Y25" s="67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2"/>
      <c r="R26" s="51"/>
      <c r="S26" s="52"/>
      <c r="T26" s="51"/>
      <c r="U26" s="53"/>
      <c r="V26" s="53"/>
      <c r="W26" s="69"/>
      <c r="X26" s="70"/>
      <c r="Y26" s="70"/>
      <c r="AA26" s="4">
        <f t="shared" si="0"/>
        <v>0</v>
      </c>
      <c r="AB26" s="30" t="str">
        <f t="shared" si="1"/>
        <v> </v>
      </c>
      <c r="AC26"/>
    </row>
    <row r="27" spans="2:29" ht="12.75">
      <c r="B27" s="15">
        <v>12</v>
      </c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52"/>
      <c r="R27" s="51"/>
      <c r="S27" s="52"/>
      <c r="T27" s="51"/>
      <c r="U27" s="53"/>
      <c r="V27" s="53"/>
      <c r="W27" s="66"/>
      <c r="X27" s="67"/>
      <c r="Y27" s="67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1"/>
      <c r="Q28" s="52"/>
      <c r="R28" s="51"/>
      <c r="S28" s="52"/>
      <c r="T28" s="51"/>
      <c r="U28" s="53"/>
      <c r="V28" s="53"/>
      <c r="W28" s="66"/>
      <c r="X28" s="67"/>
      <c r="Y28" s="67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  <c r="R29" s="51"/>
      <c r="S29" s="52"/>
      <c r="T29" s="51"/>
      <c r="U29" s="53"/>
      <c r="V29" s="53"/>
      <c r="W29" s="66"/>
      <c r="X29" s="67"/>
      <c r="Y29" s="67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9">
        <v>90.7269</v>
      </c>
      <c r="D30" s="50">
        <v>3.8313</v>
      </c>
      <c r="E30" s="50">
        <v>1.2988</v>
      </c>
      <c r="F30" s="50">
        <v>0.1151</v>
      </c>
      <c r="G30" s="50">
        <v>0.2733</v>
      </c>
      <c r="H30" s="50">
        <v>0.0027</v>
      </c>
      <c r="I30" s="50">
        <v>0.0666</v>
      </c>
      <c r="J30" s="50">
        <v>0.0706</v>
      </c>
      <c r="K30" s="50">
        <v>0.2166</v>
      </c>
      <c r="L30" s="50">
        <v>0.0114</v>
      </c>
      <c r="M30" s="50">
        <v>0.7234</v>
      </c>
      <c r="N30" s="50">
        <v>2.6632</v>
      </c>
      <c r="O30" s="50">
        <v>0.7572</v>
      </c>
      <c r="P30" s="51">
        <v>34.6992</v>
      </c>
      <c r="Q30" s="52">
        <v>8288</v>
      </c>
      <c r="R30" s="51">
        <v>38.412</v>
      </c>
      <c r="S30" s="52">
        <v>9175</v>
      </c>
      <c r="T30" s="51">
        <v>48.4461</v>
      </c>
      <c r="U30" s="53">
        <v>-7.2</v>
      </c>
      <c r="V30" s="53">
        <v>-1.6</v>
      </c>
      <c r="W30" s="66"/>
      <c r="X30" s="67"/>
      <c r="Y30" s="67"/>
      <c r="AA30" s="4">
        <f t="shared" si="0"/>
        <v>99.9999</v>
      </c>
      <c r="AB30" s="30" t="str">
        <f t="shared" si="1"/>
        <v> </v>
      </c>
      <c r="AC30"/>
    </row>
    <row r="31" spans="2:29" ht="12.75">
      <c r="B31" s="16">
        <v>16</v>
      </c>
      <c r="C31" s="54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1"/>
      <c r="Q31" s="52"/>
      <c r="R31" s="51"/>
      <c r="S31" s="52"/>
      <c r="T31" s="51"/>
      <c r="U31" s="53"/>
      <c r="V31" s="53"/>
      <c r="W31" s="66"/>
      <c r="X31" s="67"/>
      <c r="Y31" s="67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4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  <c r="Q32" s="52"/>
      <c r="R32" s="51"/>
      <c r="S32" s="52"/>
      <c r="T32" s="51"/>
      <c r="U32" s="53"/>
      <c r="V32" s="53"/>
      <c r="W32" s="66"/>
      <c r="X32" s="67"/>
      <c r="Y32" s="67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52"/>
      <c r="R33" s="51"/>
      <c r="S33" s="52"/>
      <c r="T33" s="51"/>
      <c r="U33" s="53"/>
      <c r="V33" s="53"/>
      <c r="W33" s="69"/>
      <c r="X33" s="70"/>
      <c r="Y33" s="70"/>
      <c r="AA33" s="4">
        <f t="shared" si="0"/>
        <v>0</v>
      </c>
      <c r="AB33" s="30" t="str">
        <f t="shared" si="1"/>
        <v> </v>
      </c>
      <c r="AC33"/>
    </row>
    <row r="34" spans="2:29" ht="12.75">
      <c r="B34" s="16">
        <v>19</v>
      </c>
      <c r="C34" s="54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1"/>
      <c r="Q34" s="52"/>
      <c r="R34" s="51"/>
      <c r="S34" s="52"/>
      <c r="T34" s="51"/>
      <c r="U34" s="53"/>
      <c r="V34" s="53"/>
      <c r="W34" s="66"/>
      <c r="X34" s="67"/>
      <c r="Y34" s="67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4">
        <v>89.5943</v>
      </c>
      <c r="D35" s="50">
        <v>4.3087</v>
      </c>
      <c r="E35" s="50">
        <v>1.3763</v>
      </c>
      <c r="F35" s="50">
        <v>0.1294</v>
      </c>
      <c r="G35" s="50">
        <v>0.2734</v>
      </c>
      <c r="H35" s="50">
        <v>0.0029</v>
      </c>
      <c r="I35" s="50">
        <v>0.0659</v>
      </c>
      <c r="J35" s="50">
        <v>0.0631</v>
      </c>
      <c r="K35" s="50">
        <v>0.1487</v>
      </c>
      <c r="L35" s="50">
        <v>0.1126</v>
      </c>
      <c r="M35" s="50">
        <v>2.27</v>
      </c>
      <c r="N35" s="50">
        <v>1.6547</v>
      </c>
      <c r="O35" s="50">
        <v>0.7556</v>
      </c>
      <c r="P35" s="51">
        <v>34.5636</v>
      </c>
      <c r="Q35" s="52">
        <v>8255</v>
      </c>
      <c r="R35" s="51">
        <v>38.2584</v>
      </c>
      <c r="S35" s="52">
        <v>9138</v>
      </c>
      <c r="T35" s="51">
        <v>48.3043</v>
      </c>
      <c r="U35" s="53">
        <v>-8.3</v>
      </c>
      <c r="V35" s="53">
        <v>-2.3</v>
      </c>
      <c r="W35" s="69" t="s">
        <v>35</v>
      </c>
      <c r="X35" s="70" t="s">
        <v>55</v>
      </c>
      <c r="Y35" s="70">
        <v>0.0016</v>
      </c>
      <c r="AA35" s="4">
        <f t="shared" si="0"/>
        <v>100.00000000000001</v>
      </c>
      <c r="AB35" s="30" t="str">
        <f t="shared" si="1"/>
        <v>ОК</v>
      </c>
      <c r="AC35"/>
    </row>
    <row r="36" spans="2:29" ht="12.75">
      <c r="B36" s="16">
        <v>21</v>
      </c>
      <c r="C36" s="54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2"/>
      <c r="R36" s="51"/>
      <c r="S36" s="52"/>
      <c r="T36" s="51"/>
      <c r="U36" s="53"/>
      <c r="V36" s="53"/>
      <c r="W36" s="69"/>
      <c r="X36" s="70"/>
      <c r="Y36" s="70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4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2"/>
      <c r="R37" s="51"/>
      <c r="S37" s="52"/>
      <c r="T37" s="51"/>
      <c r="U37" s="53"/>
      <c r="V37" s="53"/>
      <c r="W37" s="50"/>
      <c r="X37" s="56"/>
      <c r="Y37" s="56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1"/>
      <c r="Q38" s="52"/>
      <c r="R38" s="51"/>
      <c r="S38" s="52"/>
      <c r="T38" s="51"/>
      <c r="U38" s="53"/>
      <c r="V38" s="53"/>
      <c r="W38" s="50"/>
      <c r="X38" s="56"/>
      <c r="Y38" s="56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  <c r="Q39" s="52"/>
      <c r="R39" s="51"/>
      <c r="S39" s="52"/>
      <c r="T39" s="51"/>
      <c r="U39" s="53"/>
      <c r="V39" s="53"/>
      <c r="W39" s="69"/>
      <c r="X39" s="70"/>
      <c r="Y39" s="70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  <c r="Q40" s="52"/>
      <c r="R40" s="51"/>
      <c r="S40" s="52"/>
      <c r="T40" s="51"/>
      <c r="U40" s="53"/>
      <c r="V40" s="53"/>
      <c r="W40" s="50"/>
      <c r="X40" s="56"/>
      <c r="Y40" s="56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4">
        <v>89.2085</v>
      </c>
      <c r="D41" s="50">
        <v>4.4439</v>
      </c>
      <c r="E41" s="50">
        <v>1.3533</v>
      </c>
      <c r="F41" s="50">
        <v>0.125</v>
      </c>
      <c r="G41" s="50">
        <v>0.2467</v>
      </c>
      <c r="H41" s="50">
        <v>0.0028</v>
      </c>
      <c r="I41" s="50">
        <v>0.0541</v>
      </c>
      <c r="J41" s="50">
        <v>0.0479</v>
      </c>
      <c r="K41" s="50">
        <v>0.099</v>
      </c>
      <c r="L41" s="50">
        <v>0.157</v>
      </c>
      <c r="M41" s="50">
        <v>2.9689</v>
      </c>
      <c r="N41" s="50">
        <v>1.2928</v>
      </c>
      <c r="O41" s="50">
        <v>0.753</v>
      </c>
      <c r="P41" s="51">
        <v>34.3421</v>
      </c>
      <c r="Q41" s="52">
        <v>8202</v>
      </c>
      <c r="R41" s="51">
        <v>38.016</v>
      </c>
      <c r="S41" s="52">
        <v>9080</v>
      </c>
      <c r="T41" s="51">
        <v>48.0805</v>
      </c>
      <c r="U41" s="53">
        <v>-8.5</v>
      </c>
      <c r="V41" s="53">
        <v>-2.8</v>
      </c>
      <c r="W41" s="50"/>
      <c r="X41" s="56"/>
      <c r="Y41" s="56"/>
      <c r="AA41" s="4">
        <f t="shared" si="0"/>
        <v>99.99990000000001</v>
      </c>
      <c r="AB41" s="30" t="str">
        <f t="shared" si="1"/>
        <v> </v>
      </c>
      <c r="AC41"/>
    </row>
    <row r="42" spans="2:29" ht="12.75">
      <c r="B42" s="16">
        <v>27</v>
      </c>
      <c r="C42" s="5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2"/>
      <c r="R42" s="51"/>
      <c r="S42" s="52"/>
      <c r="T42" s="51"/>
      <c r="U42" s="53"/>
      <c r="V42" s="53"/>
      <c r="W42" s="50"/>
      <c r="X42" s="56"/>
      <c r="Y42" s="56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  <c r="Q43" s="52"/>
      <c r="R43" s="51"/>
      <c r="S43" s="52"/>
      <c r="T43" s="51"/>
      <c r="U43" s="53"/>
      <c r="V43" s="53"/>
      <c r="W43" s="50"/>
      <c r="X43" s="56"/>
      <c r="Y43" s="56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  <c r="Q44" s="52"/>
      <c r="R44" s="51"/>
      <c r="S44" s="52"/>
      <c r="T44" s="51"/>
      <c r="U44" s="53"/>
      <c r="V44" s="53"/>
      <c r="W44" s="50"/>
      <c r="X44" s="56"/>
      <c r="Y44" s="56"/>
      <c r="AA44" s="4">
        <f t="shared" si="0"/>
        <v>0</v>
      </c>
      <c r="AB44" s="30" t="str">
        <f t="shared" si="1"/>
        <v> </v>
      </c>
      <c r="AC44"/>
    </row>
    <row r="45" spans="2:29" ht="12.75" customHeight="1">
      <c r="B45" s="16">
        <v>30</v>
      </c>
      <c r="C45" s="5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2"/>
      <c r="R45" s="51"/>
      <c r="S45" s="52"/>
      <c r="T45" s="55"/>
      <c r="U45" s="53"/>
      <c r="V45" s="53"/>
      <c r="W45" s="50"/>
      <c r="X45" s="56"/>
      <c r="Y45" s="56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  <c r="Q46" s="52"/>
      <c r="R46" s="51"/>
      <c r="S46" s="52"/>
      <c r="T46" s="51"/>
      <c r="U46" s="53"/>
      <c r="V46" s="53"/>
      <c r="W46" s="50"/>
      <c r="X46" s="56"/>
      <c r="Y46" s="56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AA48" s="4"/>
      <c r="AB48" s="5"/>
      <c r="AC48"/>
    </row>
    <row r="49" spans="3:4" ht="12.75">
      <c r="C49" s="1"/>
      <c r="D49" s="1"/>
    </row>
    <row r="50" spans="3:25" ht="15">
      <c r="C50" s="71" t="s">
        <v>51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50</v>
      </c>
      <c r="Q50" s="71"/>
      <c r="R50" s="71"/>
      <c r="S50" s="71"/>
      <c r="T50" s="72"/>
      <c r="U50" s="73"/>
      <c r="V50" s="73"/>
      <c r="W50" s="91">
        <v>42646</v>
      </c>
      <c r="X50" s="92"/>
      <c r="Y50" s="47"/>
    </row>
    <row r="51" spans="3:25" ht="12.75">
      <c r="C51" s="74"/>
      <c r="D51" s="75" t="s">
        <v>27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6" t="s">
        <v>29</v>
      </c>
      <c r="Q51" s="76"/>
      <c r="R51" s="75"/>
      <c r="S51" s="75"/>
      <c r="T51" s="75"/>
      <c r="U51" s="75" t="s">
        <v>0</v>
      </c>
      <c r="V51" s="75"/>
      <c r="W51" s="75"/>
      <c r="X51" s="75" t="s">
        <v>16</v>
      </c>
      <c r="Y51" s="43"/>
    </row>
    <row r="52" spans="3:25" ht="18" customHeight="1">
      <c r="C52" s="71" t="s">
        <v>52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 t="s">
        <v>1</v>
      </c>
      <c r="P52" s="71" t="s">
        <v>53</v>
      </c>
      <c r="Q52" s="71"/>
      <c r="R52" s="71"/>
      <c r="S52" s="71"/>
      <c r="T52" s="71"/>
      <c r="U52" s="73"/>
      <c r="V52" s="73"/>
      <c r="W52" s="91">
        <v>42646</v>
      </c>
      <c r="X52" s="92"/>
      <c r="Y52" s="42"/>
    </row>
    <row r="53" spans="3:25" ht="12.75">
      <c r="C53" s="1"/>
      <c r="D53" s="45" t="s">
        <v>28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5" t="s">
        <v>0</v>
      </c>
      <c r="V53" s="45"/>
      <c r="W53" s="45"/>
      <c r="X53" s="45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C48:Y48"/>
    <mergeCell ref="C13:C15"/>
    <mergeCell ref="X12:X15"/>
    <mergeCell ref="H13:H15"/>
    <mergeCell ref="O13:O15"/>
    <mergeCell ref="R13:R15"/>
    <mergeCell ref="Y12:Y15"/>
    <mergeCell ref="U12:U15"/>
    <mergeCell ref="W52:X52"/>
    <mergeCell ref="C12:N12"/>
    <mergeCell ref="T13:T15"/>
    <mergeCell ref="O12:T12"/>
    <mergeCell ref="V12:V15"/>
    <mergeCell ref="W50:X50"/>
    <mergeCell ref="D13:D15"/>
    <mergeCell ref="G13:G15"/>
    <mergeCell ref="M13:M15"/>
    <mergeCell ref="I13:I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B7:Y7"/>
    <mergeCell ref="B12:B15"/>
    <mergeCell ref="F13:F15"/>
    <mergeCell ref="Q13:Q15"/>
    <mergeCell ref="B10:Y10"/>
    <mergeCell ref="E13:E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1">
      <selection activeCell="G20" sqref="G20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3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86" t="s">
        <v>36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9"/>
    </row>
    <row r="6" spans="2:25" ht="18" customHeight="1"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2:25" ht="18" customHeight="1">
      <c r="B7" s="87" t="s">
        <v>56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</row>
    <row r="8" spans="2:25" ht="18" customHeight="1">
      <c r="B8" s="89" t="s">
        <v>59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</row>
    <row r="9" spans="2:25" ht="18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2:26" ht="24" customHeight="1">
      <c r="B10" s="113" t="s">
        <v>60</v>
      </c>
      <c r="C10" s="11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/>
      <c r="Z10"/>
    </row>
    <row r="11" spans="2:26" ht="30" customHeight="1">
      <c r="B11" s="79" t="s">
        <v>26</v>
      </c>
      <c r="C11" s="93" t="s">
        <v>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112" t="s">
        <v>41</v>
      </c>
      <c r="X11" s="103" t="s">
        <v>43</v>
      </c>
      <c r="Y11" s="21"/>
      <c r="Z11"/>
    </row>
    <row r="12" spans="2:26" ht="48.75" customHeight="1">
      <c r="B12" s="80"/>
      <c r="C12" s="106" t="s">
        <v>57</v>
      </c>
      <c r="D12" s="106" t="s">
        <v>58</v>
      </c>
      <c r="E12" s="106"/>
      <c r="F12" s="82"/>
      <c r="G12" s="82"/>
      <c r="H12" s="82"/>
      <c r="I12" s="82"/>
      <c r="J12" s="82"/>
      <c r="K12" s="82"/>
      <c r="L12" s="82"/>
      <c r="M12" s="79"/>
      <c r="N12" s="79"/>
      <c r="O12" s="79"/>
      <c r="P12" s="79"/>
      <c r="Q12" s="79"/>
      <c r="R12" s="79"/>
      <c r="S12" s="79"/>
      <c r="T12" s="79"/>
      <c r="U12" s="79"/>
      <c r="V12" s="109"/>
      <c r="W12" s="112"/>
      <c r="X12" s="104"/>
      <c r="Y12" s="21"/>
      <c r="Z12"/>
    </row>
    <row r="13" spans="2:26" ht="15.75" customHeight="1">
      <c r="B13" s="80"/>
      <c r="C13" s="106"/>
      <c r="D13" s="106"/>
      <c r="E13" s="106"/>
      <c r="F13" s="82"/>
      <c r="G13" s="82"/>
      <c r="H13" s="82"/>
      <c r="I13" s="82"/>
      <c r="J13" s="82"/>
      <c r="K13" s="82"/>
      <c r="L13" s="82"/>
      <c r="M13" s="80"/>
      <c r="N13" s="80"/>
      <c r="O13" s="80"/>
      <c r="P13" s="80"/>
      <c r="Q13" s="80"/>
      <c r="R13" s="80"/>
      <c r="S13" s="80"/>
      <c r="T13" s="80"/>
      <c r="U13" s="80"/>
      <c r="V13" s="110"/>
      <c r="W13" s="112"/>
      <c r="X13" s="104"/>
      <c r="Y13" s="21"/>
      <c r="Z13"/>
    </row>
    <row r="14" spans="2:26" ht="30" customHeight="1">
      <c r="B14" s="81"/>
      <c r="C14" s="106"/>
      <c r="D14" s="106"/>
      <c r="E14" s="106"/>
      <c r="F14" s="82"/>
      <c r="G14" s="82"/>
      <c r="H14" s="82"/>
      <c r="I14" s="82"/>
      <c r="J14" s="82"/>
      <c r="K14" s="82"/>
      <c r="L14" s="82"/>
      <c r="M14" s="83"/>
      <c r="N14" s="83"/>
      <c r="O14" s="83"/>
      <c r="P14" s="83"/>
      <c r="Q14" s="83"/>
      <c r="R14" s="83"/>
      <c r="S14" s="83"/>
      <c r="T14" s="83"/>
      <c r="U14" s="83"/>
      <c r="V14" s="111"/>
      <c r="W14" s="112"/>
      <c r="X14" s="105"/>
      <c r="Y14" s="21"/>
      <c r="Z14"/>
    </row>
    <row r="15" spans="2:27" ht="15.75" customHeight="1">
      <c r="B15" s="57">
        <v>1</v>
      </c>
      <c r="C15" s="115">
        <v>9573.48</v>
      </c>
      <c r="D15" s="115">
        <v>34148.52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0">
        <f>SUM(C15:V15)</f>
        <v>43722</v>
      </c>
      <c r="X15" s="65">
        <v>34.99</v>
      </c>
      <c r="Y15" s="22"/>
      <c r="Z15" s="102" t="s">
        <v>44</v>
      </c>
      <c r="AA15" s="102"/>
    </row>
    <row r="16" spans="2:27" ht="15.75">
      <c r="B16" s="57">
        <v>2</v>
      </c>
      <c r="C16" s="115">
        <v>8980.24</v>
      </c>
      <c r="D16" s="115">
        <v>41151.37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>
        <f aca="true" t="shared" si="0" ref="W16:W45">SUM(C16:V16)</f>
        <v>50131.61</v>
      </c>
      <c r="X16" s="61">
        <f>IF(Паспорт!P17&gt;0,Паспорт!P17,X15)</f>
        <v>34.99</v>
      </c>
      <c r="Y16" s="22"/>
      <c r="Z16" s="102"/>
      <c r="AA16" s="102"/>
    </row>
    <row r="17" spans="2:27" ht="15.75">
      <c r="B17" s="57">
        <v>3</v>
      </c>
      <c r="C17" s="115">
        <v>10255.22</v>
      </c>
      <c r="D17" s="115">
        <v>40154.97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>
        <f t="shared" si="0"/>
        <v>50410.19</v>
      </c>
      <c r="X17" s="61">
        <f>IF(Паспорт!P18&gt;0,Паспорт!P18,X16)</f>
        <v>34.99</v>
      </c>
      <c r="Y17" s="22"/>
      <c r="Z17" s="102"/>
      <c r="AA17" s="102"/>
    </row>
    <row r="18" spans="2:27" ht="15.75">
      <c r="B18" s="57">
        <v>4</v>
      </c>
      <c r="C18" s="115">
        <v>10528.94</v>
      </c>
      <c r="D18" s="115">
        <v>39346.53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0">
        <f t="shared" si="0"/>
        <v>49875.47</v>
      </c>
      <c r="X18" s="61">
        <f>IF(Паспорт!P19&gt;0,Паспорт!P19,X17)</f>
        <v>34.99</v>
      </c>
      <c r="Y18" s="22"/>
      <c r="Z18" s="102"/>
      <c r="AA18" s="102"/>
    </row>
    <row r="19" spans="2:27" ht="15.75">
      <c r="B19" s="57">
        <v>5</v>
      </c>
      <c r="C19" s="115">
        <v>8651.74</v>
      </c>
      <c r="D19" s="115">
        <v>18732.38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0">
        <f t="shared" si="0"/>
        <v>27384.120000000003</v>
      </c>
      <c r="X19" s="61">
        <f>IF(Паспорт!P20&gt;0,Паспорт!P20,X18)</f>
        <v>34.99</v>
      </c>
      <c r="Y19" s="22"/>
      <c r="Z19" s="102"/>
      <c r="AA19" s="102"/>
    </row>
    <row r="20" spans="2:27" ht="15.75" customHeight="1">
      <c r="B20" s="57">
        <v>6</v>
      </c>
      <c r="C20" s="115">
        <v>10324.33</v>
      </c>
      <c r="D20" s="115">
        <v>9031.03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0">
        <f t="shared" si="0"/>
        <v>19355.36</v>
      </c>
      <c r="X20" s="61">
        <f>IF(Паспорт!P21&gt;0,Паспорт!P21,X19)</f>
        <v>35.1307</v>
      </c>
      <c r="Y20" s="22"/>
      <c r="Z20" s="102"/>
      <c r="AA20" s="102"/>
    </row>
    <row r="21" spans="2:27" ht="15.75">
      <c r="B21" s="57">
        <v>7</v>
      </c>
      <c r="C21" s="115">
        <v>9462.89</v>
      </c>
      <c r="D21" s="115">
        <v>9535.66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0">
        <f t="shared" si="0"/>
        <v>18998.55</v>
      </c>
      <c r="X21" s="61">
        <f>IF(Паспорт!P22&gt;0,Паспорт!P22,X20)</f>
        <v>35.1307</v>
      </c>
      <c r="Y21" s="22"/>
      <c r="Z21" s="102"/>
      <c r="AA21" s="102"/>
    </row>
    <row r="22" spans="2:27" ht="15.75">
      <c r="B22" s="57">
        <v>8</v>
      </c>
      <c r="C22" s="115">
        <v>9142.79</v>
      </c>
      <c r="D22" s="115">
        <v>9714.58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>
        <f t="shared" si="0"/>
        <v>18857.370000000003</v>
      </c>
      <c r="X22" s="61">
        <f>IF(Паспорт!P23&gt;0,Паспорт!P23,X21)</f>
        <v>35.1307</v>
      </c>
      <c r="Y22" s="22"/>
      <c r="Z22" s="102"/>
      <c r="AA22" s="102"/>
    </row>
    <row r="23" spans="2:27" ht="15" customHeight="1">
      <c r="B23" s="57">
        <v>9</v>
      </c>
      <c r="C23" s="115">
        <v>10131.09</v>
      </c>
      <c r="D23" s="115">
        <v>9184.16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0">
        <f t="shared" si="0"/>
        <v>19315.25</v>
      </c>
      <c r="X23" s="61">
        <f>IF(Паспорт!P24&gt;0,Паспорт!P24,X22)</f>
        <v>35.1307</v>
      </c>
      <c r="Y23" s="22"/>
      <c r="Z23" s="102"/>
      <c r="AA23" s="102"/>
    </row>
    <row r="24" spans="2:26" ht="15.75">
      <c r="B24" s="57">
        <v>10</v>
      </c>
      <c r="C24" s="115">
        <v>10714.57</v>
      </c>
      <c r="D24" s="115">
        <v>10589.1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>
        <f t="shared" si="0"/>
        <v>21303.67</v>
      </c>
      <c r="X24" s="61">
        <f>IF(Паспорт!P25&gt;0,Паспорт!P25,X23)</f>
        <v>35.1307</v>
      </c>
      <c r="Y24" s="22"/>
      <c r="Z24" s="29"/>
    </row>
    <row r="25" spans="2:26" ht="15.75">
      <c r="B25" s="57">
        <v>11</v>
      </c>
      <c r="C25" s="115">
        <v>10157.64</v>
      </c>
      <c r="D25" s="115">
        <v>10072.09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>
        <f t="shared" si="0"/>
        <v>20229.73</v>
      </c>
      <c r="X25" s="61">
        <f>IF(Паспорт!P26&gt;0,Паспорт!P26,X24)</f>
        <v>35.1307</v>
      </c>
      <c r="Y25" s="22"/>
      <c r="Z25" s="29"/>
    </row>
    <row r="26" spans="2:27" ht="15.75" customHeight="1">
      <c r="B26" s="57">
        <v>12</v>
      </c>
      <c r="C26" s="115">
        <v>10032.6</v>
      </c>
      <c r="D26" s="115">
        <v>7075.86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0">
        <f t="shared" si="0"/>
        <v>17108.46</v>
      </c>
      <c r="X26" s="61">
        <f>IF(Паспорт!P27&gt;0,Паспорт!P27,X25)</f>
        <v>35.1307</v>
      </c>
      <c r="Y26" s="22"/>
      <c r="Z26" s="101" t="s">
        <v>42</v>
      </c>
      <c r="AA26" s="101"/>
    </row>
    <row r="27" spans="2:27" ht="15.75">
      <c r="B27" s="57">
        <v>13</v>
      </c>
      <c r="C27" s="115">
        <v>9670.57</v>
      </c>
      <c r="D27" s="115">
        <v>6217.41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0">
        <f t="shared" si="0"/>
        <v>15887.98</v>
      </c>
      <c r="X27" s="61">
        <f>IF(Паспорт!P28&gt;0,Паспорт!P28,X26)</f>
        <v>35.1307</v>
      </c>
      <c r="Y27" s="22"/>
      <c r="Z27" s="101"/>
      <c r="AA27" s="101"/>
    </row>
    <row r="28" spans="2:27" ht="15.75">
      <c r="B28" s="57">
        <v>14</v>
      </c>
      <c r="C28" s="115">
        <v>10538.24</v>
      </c>
      <c r="D28" s="115">
        <v>8174.19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0">
        <f t="shared" si="0"/>
        <v>18712.43</v>
      </c>
      <c r="X28" s="61">
        <f>IF(Паспорт!P29&gt;0,Паспорт!P29,X27)</f>
        <v>35.1307</v>
      </c>
      <c r="Y28" s="22"/>
      <c r="Z28" s="101"/>
      <c r="AA28" s="101"/>
    </row>
    <row r="29" spans="2:27" ht="15.75">
      <c r="B29" s="57">
        <v>15</v>
      </c>
      <c r="C29" s="115">
        <v>12039.7</v>
      </c>
      <c r="D29" s="115">
        <v>10488.25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>
        <f t="shared" si="0"/>
        <v>22527.95</v>
      </c>
      <c r="X29" s="61">
        <f>IF(Паспорт!P30&gt;0,Паспорт!P30,X28)</f>
        <v>34.6992</v>
      </c>
      <c r="Y29" s="22"/>
      <c r="Z29" s="101"/>
      <c r="AA29" s="101"/>
    </row>
    <row r="30" spans="2:27" ht="15.75">
      <c r="B30" s="58">
        <v>16</v>
      </c>
      <c r="C30" s="115">
        <v>11087.52</v>
      </c>
      <c r="D30" s="115">
        <v>11370.33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0">
        <f t="shared" si="0"/>
        <v>22457.85</v>
      </c>
      <c r="X30" s="61">
        <f>IF(Паспорт!P31&gt;0,Паспорт!P31,X29)</f>
        <v>34.6992</v>
      </c>
      <c r="Y30" s="22"/>
      <c r="Z30" s="101"/>
      <c r="AA30" s="101"/>
    </row>
    <row r="31" spans="2:27" ht="15.75">
      <c r="B31" s="58">
        <v>17</v>
      </c>
      <c r="C31" s="115">
        <v>14817.67</v>
      </c>
      <c r="D31" s="115">
        <v>14388.04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>
        <f t="shared" si="0"/>
        <v>29205.71</v>
      </c>
      <c r="X31" s="61">
        <f>IF(Паспорт!P32&gt;0,Паспорт!P32,X30)</f>
        <v>34.6992</v>
      </c>
      <c r="Y31" s="22"/>
      <c r="Z31" s="101"/>
      <c r="AA31" s="101"/>
    </row>
    <row r="32" spans="2:26" ht="15.75">
      <c r="B32" s="58">
        <v>18</v>
      </c>
      <c r="C32" s="115">
        <v>17484.99</v>
      </c>
      <c r="D32" s="115">
        <v>16728.26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0">
        <f t="shared" si="0"/>
        <v>34213.25</v>
      </c>
      <c r="X32" s="61">
        <f>IF(Паспорт!P33&gt;0,Паспорт!P33,X31)</f>
        <v>34.6992</v>
      </c>
      <c r="Y32" s="22"/>
      <c r="Z32" s="29"/>
    </row>
    <row r="33" spans="2:26" ht="15.75">
      <c r="B33" s="58">
        <v>19</v>
      </c>
      <c r="C33" s="115">
        <v>19072.14</v>
      </c>
      <c r="D33" s="115">
        <v>12856.64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0">
        <f t="shared" si="0"/>
        <v>31928.78</v>
      </c>
      <c r="X33" s="61">
        <f>IF(Паспорт!P34&gt;0,Паспорт!P34,X32)</f>
        <v>34.6992</v>
      </c>
      <c r="Y33" s="22"/>
      <c r="Z33" s="29"/>
    </row>
    <row r="34" spans="2:26" ht="15.75">
      <c r="B34" s="58">
        <v>20</v>
      </c>
      <c r="C34" s="115">
        <v>30999.48</v>
      </c>
      <c r="D34" s="115">
        <v>38874.64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0">
        <f t="shared" si="0"/>
        <v>69874.12</v>
      </c>
      <c r="X34" s="61">
        <f>IF(Паспорт!P35&gt;0,Паспорт!P35,X33)</f>
        <v>34.5636</v>
      </c>
      <c r="Y34" s="22"/>
      <c r="Z34" s="29"/>
    </row>
    <row r="35" spans="2:26" ht="15.75">
      <c r="B35" s="58">
        <v>21</v>
      </c>
      <c r="C35" s="115">
        <v>29971.42</v>
      </c>
      <c r="D35" s="115">
        <v>44080.96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0">
        <f t="shared" si="0"/>
        <v>74052.38</v>
      </c>
      <c r="X35" s="61">
        <f>IF(Паспорт!P36&gt;0,Паспорт!P36,X34)</f>
        <v>34.5636</v>
      </c>
      <c r="Y35" s="22"/>
      <c r="Z35" s="29"/>
    </row>
    <row r="36" spans="2:26" ht="15.75">
      <c r="B36" s="58">
        <v>22</v>
      </c>
      <c r="C36" s="115">
        <v>30149.23</v>
      </c>
      <c r="D36" s="115">
        <v>42516.24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>
        <f t="shared" si="0"/>
        <v>72665.47</v>
      </c>
      <c r="X36" s="61">
        <f>IF(Паспорт!P37&gt;0,Паспорт!P37,X35)</f>
        <v>34.5636</v>
      </c>
      <c r="Y36" s="22"/>
      <c r="Z36" s="29"/>
    </row>
    <row r="37" spans="2:26" ht="15.75">
      <c r="B37" s="58">
        <v>23</v>
      </c>
      <c r="C37" s="115">
        <v>30387.41</v>
      </c>
      <c r="D37" s="115">
        <v>41396.5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0">
        <f t="shared" si="0"/>
        <v>71783.91</v>
      </c>
      <c r="X37" s="61">
        <f>IF(Паспорт!P38&gt;0,Паспорт!P38,X36)</f>
        <v>34.5636</v>
      </c>
      <c r="Y37" s="22"/>
      <c r="Z37" s="29"/>
    </row>
    <row r="38" spans="2:26" ht="15.75">
      <c r="B38" s="58">
        <v>24</v>
      </c>
      <c r="C38" s="115">
        <v>34298.84</v>
      </c>
      <c r="D38" s="115">
        <v>40855.63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0">
        <f t="shared" si="0"/>
        <v>75154.47</v>
      </c>
      <c r="X38" s="61">
        <f>IF(Паспорт!P39&gt;0,Паспорт!P39,X37)</f>
        <v>34.5636</v>
      </c>
      <c r="Y38" s="22"/>
      <c r="Z38" s="29"/>
    </row>
    <row r="39" spans="2:26" ht="15.75">
      <c r="B39" s="58">
        <v>25</v>
      </c>
      <c r="C39" s="115">
        <v>37935.64</v>
      </c>
      <c r="D39" s="115">
        <v>48647.87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0">
        <f t="shared" si="0"/>
        <v>86583.51000000001</v>
      </c>
      <c r="X39" s="61">
        <f>IF(Паспорт!P40&gt;0,Паспорт!P40,X38)</f>
        <v>34.5636</v>
      </c>
      <c r="Y39" s="22"/>
      <c r="Z39" s="29"/>
    </row>
    <row r="40" spans="2:26" ht="15.75">
      <c r="B40" s="58">
        <v>26</v>
      </c>
      <c r="C40" s="115">
        <v>39918.04</v>
      </c>
      <c r="D40" s="115">
        <v>46645.22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0">
        <f t="shared" si="0"/>
        <v>86563.26000000001</v>
      </c>
      <c r="X40" s="61">
        <f>IF(Паспорт!P41&gt;0,Паспорт!P41,X39)</f>
        <v>34.3421</v>
      </c>
      <c r="Y40" s="22"/>
      <c r="Z40" s="29"/>
    </row>
    <row r="41" spans="2:26" ht="15.75">
      <c r="B41" s="58">
        <v>27</v>
      </c>
      <c r="C41" s="115">
        <v>35145.41</v>
      </c>
      <c r="D41" s="115">
        <v>51158.33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0">
        <f t="shared" si="0"/>
        <v>86303.74</v>
      </c>
      <c r="X41" s="61">
        <f>IF(Паспорт!P42&gt;0,Паспорт!P42,X40)</f>
        <v>34.3421</v>
      </c>
      <c r="Y41" s="22"/>
      <c r="Z41" s="29"/>
    </row>
    <row r="42" spans="2:26" ht="15.75">
      <c r="B42" s="58">
        <v>28</v>
      </c>
      <c r="C42" s="115">
        <v>43450.22</v>
      </c>
      <c r="D42" s="115">
        <v>50598.27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60">
        <f t="shared" si="0"/>
        <v>94048.48999999999</v>
      </c>
      <c r="X42" s="61">
        <f>IF(Паспорт!P43&gt;0,Паспорт!P43,X41)</f>
        <v>34.3421</v>
      </c>
      <c r="Y42" s="22"/>
      <c r="Z42" s="29"/>
    </row>
    <row r="43" spans="2:26" ht="15.75" customHeight="1">
      <c r="B43" s="58">
        <v>29</v>
      </c>
      <c r="C43" s="115">
        <v>43704.14</v>
      </c>
      <c r="D43" s="115">
        <v>55010.31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60">
        <f t="shared" si="0"/>
        <v>98714.45</v>
      </c>
      <c r="X43" s="61">
        <f>IF(Паспорт!P44&gt;0,Паспорт!P44,X42)</f>
        <v>34.3421</v>
      </c>
      <c r="Y43" s="22"/>
      <c r="Z43" s="29"/>
    </row>
    <row r="44" spans="2:26" ht="15.75" customHeight="1">
      <c r="B44" s="58">
        <v>30</v>
      </c>
      <c r="C44" s="115">
        <v>31527.16</v>
      </c>
      <c r="D44" s="115">
        <v>54893.07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60">
        <f t="shared" si="0"/>
        <v>86420.23</v>
      </c>
      <c r="X44" s="61">
        <f>IF(Паспорт!P45&gt;0,Паспорт!P45,X43)</f>
        <v>34.3421</v>
      </c>
      <c r="Y44" s="22"/>
      <c r="Z44" s="29"/>
    </row>
    <row r="45" spans="2:26" ht="15.75" customHeight="1">
      <c r="B45" s="58">
        <v>31</v>
      </c>
      <c r="C45" s="59">
        <v>0</v>
      </c>
      <c r="D45" s="59">
        <v>0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60">
        <f t="shared" si="0"/>
        <v>0</v>
      </c>
      <c r="X45" s="61">
        <f>IF(Паспорт!P46&gt;0,Паспорт!P46,X44)</f>
        <v>34.3421</v>
      </c>
      <c r="Y45" s="28"/>
      <c r="Z45" s="29"/>
    </row>
    <row r="46" spans="2:27" ht="66" customHeight="1">
      <c r="B46" s="16" t="s">
        <v>41</v>
      </c>
      <c r="C46" s="62">
        <f aca="true" t="shared" si="1" ref="C46:V46">SUM(C15:C45)</f>
        <v>600153.35</v>
      </c>
      <c r="D46" s="62">
        <f t="shared" si="1"/>
        <v>833636.4099999998</v>
      </c>
      <c r="E46" s="62">
        <f t="shared" si="1"/>
        <v>0</v>
      </c>
      <c r="F46" s="62">
        <f t="shared" si="1"/>
        <v>0</v>
      </c>
      <c r="G46" s="62">
        <f t="shared" si="1"/>
        <v>0</v>
      </c>
      <c r="H46" s="62">
        <f t="shared" si="1"/>
        <v>0</v>
      </c>
      <c r="I46" s="62">
        <f t="shared" si="1"/>
        <v>0</v>
      </c>
      <c r="J46" s="62">
        <f t="shared" si="1"/>
        <v>0</v>
      </c>
      <c r="K46" s="62">
        <f t="shared" si="1"/>
        <v>0</v>
      </c>
      <c r="L46" s="62">
        <f t="shared" si="1"/>
        <v>0</v>
      </c>
      <c r="M46" s="62">
        <f t="shared" si="1"/>
        <v>0</v>
      </c>
      <c r="N46" s="62">
        <f t="shared" si="1"/>
        <v>0</v>
      </c>
      <c r="O46" s="62">
        <f t="shared" si="1"/>
        <v>0</v>
      </c>
      <c r="P46" s="62">
        <f t="shared" si="1"/>
        <v>0</v>
      </c>
      <c r="Q46" s="62">
        <f t="shared" si="1"/>
        <v>0</v>
      </c>
      <c r="R46" s="62">
        <f t="shared" si="1"/>
        <v>0</v>
      </c>
      <c r="S46" s="62">
        <f t="shared" si="1"/>
        <v>0</v>
      </c>
      <c r="T46" s="62">
        <f t="shared" si="1"/>
        <v>0</v>
      </c>
      <c r="U46" s="62">
        <f t="shared" si="1"/>
        <v>0</v>
      </c>
      <c r="V46" s="62">
        <f t="shared" si="1"/>
        <v>0</v>
      </c>
      <c r="W46" s="63">
        <f>SUM(W15:W45)</f>
        <v>1433789.76</v>
      </c>
      <c r="X46" s="64">
        <f>SUMPRODUCT(X15:X45,W15:W45)/SUM(W15:W45)</f>
        <v>34.640064191894496</v>
      </c>
      <c r="Y46" s="27"/>
      <c r="Z46" s="101" t="s">
        <v>42</v>
      </c>
      <c r="AA46" s="101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 t="s">
        <v>50</v>
      </c>
      <c r="Q50" s="71"/>
      <c r="R50" s="71"/>
      <c r="S50" s="71"/>
      <c r="T50" s="72"/>
      <c r="U50" s="73"/>
      <c r="V50" s="73"/>
      <c r="W50" s="91">
        <v>42646</v>
      </c>
      <c r="X50" s="92"/>
      <c r="Y50" s="25"/>
    </row>
    <row r="51" spans="3:25" ht="12.75">
      <c r="C51" s="45"/>
      <c r="D51" s="45" t="s">
        <v>38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8" t="s">
        <v>29</v>
      </c>
      <c r="Q51" s="48"/>
      <c r="R51" s="45"/>
      <c r="S51" s="45"/>
      <c r="T51" s="45"/>
      <c r="U51" s="44" t="s">
        <v>0</v>
      </c>
      <c r="V51" s="44"/>
      <c r="W51" s="44"/>
      <c r="X51" s="44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6"/>
      <c r="V52" s="46"/>
      <c r="W52" s="107">
        <v>42646</v>
      </c>
      <c r="X52" s="108"/>
      <c r="Y52" s="26"/>
    </row>
    <row r="53" spans="3:25" ht="12.75">
      <c r="C53" s="1"/>
      <c r="D53" s="45" t="s">
        <v>39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 t="s">
        <v>29</v>
      </c>
      <c r="Q53" s="45"/>
      <c r="R53" s="45"/>
      <c r="S53" s="45"/>
      <c r="T53" s="45"/>
      <c r="U53" s="44" t="s">
        <v>0</v>
      </c>
      <c r="V53" s="44"/>
      <c r="W53" s="44"/>
      <c r="X53" s="44" t="s">
        <v>16</v>
      </c>
      <c r="Y53" s="2"/>
    </row>
  </sheetData>
  <sheetProtection/>
  <mergeCells count="35">
    <mergeCell ref="T12:T14"/>
    <mergeCell ref="U12:U14"/>
    <mergeCell ref="V12:V14"/>
    <mergeCell ref="W11:W14"/>
    <mergeCell ref="B11:B14"/>
    <mergeCell ref="C12:C14"/>
    <mergeCell ref="N12:N14"/>
    <mergeCell ref="D12:D14"/>
    <mergeCell ref="E12:E14"/>
    <mergeCell ref="W52:X52"/>
    <mergeCell ref="B6:Y6"/>
    <mergeCell ref="B7:Y7"/>
    <mergeCell ref="B8:Y8"/>
    <mergeCell ref="B9:Y9"/>
    <mergeCell ref="W50:X50"/>
    <mergeCell ref="C5:X5"/>
    <mergeCell ref="R12:R14"/>
    <mergeCell ref="Z15:AA23"/>
    <mergeCell ref="Z26:AA31"/>
    <mergeCell ref="X11:X14"/>
    <mergeCell ref="P12:P14"/>
    <mergeCell ref="Q12:Q14"/>
    <mergeCell ref="C11:V11"/>
    <mergeCell ref="O12:O14"/>
    <mergeCell ref="I12:I14"/>
    <mergeCell ref="Z46:AA46"/>
    <mergeCell ref="F12:F14"/>
    <mergeCell ref="S12:S14"/>
    <mergeCell ref="C48:X48"/>
    <mergeCell ref="J12:J14"/>
    <mergeCell ref="K12:K14"/>
    <mergeCell ref="L12:L14"/>
    <mergeCell ref="M12:M14"/>
    <mergeCell ref="G12:G14"/>
    <mergeCell ref="H12:H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2016-10-05T07:32:15Z</cp:lastPrinted>
  <dcterms:created xsi:type="dcterms:W3CDTF">2010-01-29T08:37:16Z</dcterms:created>
  <dcterms:modified xsi:type="dcterms:W3CDTF">2016-10-06T13:08:41Z</dcterms:modified>
  <cp:category/>
  <cp:version/>
  <cp:contentType/>
  <cp:contentStatus/>
</cp:coreProperties>
</file>