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<sst xmlns="http://schemas.openxmlformats.org/spreadsheetml/2006/main" count="84" uniqueCount="62">
  <si>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</si>
  <si>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</si>
  <si>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</si>
  <si>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</si>
  <si>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</si>
  <si>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</si>
  <si>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</si>
  <si>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</si>
  <si>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</si>
  <si>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</si>
  <si>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</si>
  <si>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</si>
  <si>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</si>
  <si>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</si>
  <si>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</si>
  <si>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</si>
  <si>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</si>
  <si>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</si>
  <si>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</si>
  <si>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</si>
  <si>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</si>
  <si>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</si>
  <si>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</si>
  <si>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</si>
  <si>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</si>
  <si>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</si>
  <si>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</si>
  <si>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</si>
  <si>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</si>
  <si>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</si>
  <si>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</si>
  <si>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</si>
  <si>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</si>
  <si>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</si>
  <si>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</si>
  <si>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</si>
  <si>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</si>
  <si>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</si>
  <si>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</si>
  <si>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</si>
  <si>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</si>
  <si>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</si>
  <si>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</si>
  <si>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</si>
  <si>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</si>
  <si>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</si>
  <si>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</si>
  <si>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</si>
  <si>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</si>
  <si>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</si>
  <si>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</si>
  <si>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</si>
  <si>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</si>
  <si>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</si>
  <si>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</si>
  <si>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</si>
  <si>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№1 м.Чугуїв</t>
  </si>
  <si>
    <t>ГРС-1 м.Чугуїв ТЕЦ</t>
  </si>
  <si>
    <t>ГРС-1 м.Чугуїв с.Есхар</t>
  </si>
  <si>
    <t>з газопроводу  ШХ    за період з 01.09.2016 по 30.09.2016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</si>
  <si>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</si>
  <si>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ГРС-1 м.Чугуїв теплиці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</si>
</sst>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9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wrapText="1"/>
    </xf>
    <xf numFmtId="179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V3" sqref="V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1.8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1" t="s">
        <v>18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37"/>
      <c r="AA6" s="38"/>
    </row>
    <row r="7" spans="2:27" ht="18" customHeight="1"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35"/>
      <c r="AA7" s="35"/>
    </row>
    <row r="8" spans="2:27" ht="18" customHeight="1">
      <c r="B8" s="82" t="s">
        <v>56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35"/>
      <c r="AA8" s="35"/>
    </row>
    <row r="9" spans="2:27" ht="18" customHeight="1">
      <c r="B9" s="84" t="s">
        <v>59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35"/>
      <c r="AA9" s="35"/>
    </row>
    <row r="10" spans="2:27" ht="18" customHeight="1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4" t="s">
        <v>26</v>
      </c>
      <c r="C12" s="88" t="s">
        <v>17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  <c r="O12" s="88" t="s">
        <v>6</v>
      </c>
      <c r="P12" s="89"/>
      <c r="Q12" s="89"/>
      <c r="R12" s="89"/>
      <c r="S12" s="89"/>
      <c r="T12" s="89"/>
      <c r="U12" s="93" t="s">
        <v>22</v>
      </c>
      <c r="V12" s="74" t="s">
        <v>23</v>
      </c>
      <c r="W12" s="74" t="s">
        <v>34</v>
      </c>
      <c r="X12" s="74" t="s">
        <v>25</v>
      </c>
      <c r="Y12" s="74" t="s">
        <v>24</v>
      </c>
      <c r="Z12" s="3"/>
      <c r="AB12" s="6"/>
      <c r="AC12"/>
    </row>
    <row r="13" spans="2:29" ht="48.75" customHeight="1">
      <c r="B13" s="75"/>
      <c r="C13" s="92" t="s">
        <v>2</v>
      </c>
      <c r="D13" s="77" t="s">
        <v>3</v>
      </c>
      <c r="E13" s="77" t="s">
        <v>4</v>
      </c>
      <c r="F13" s="77" t="s">
        <v>5</v>
      </c>
      <c r="G13" s="77" t="s">
        <v>8</v>
      </c>
      <c r="H13" s="77" t="s">
        <v>9</v>
      </c>
      <c r="I13" s="77" t="s">
        <v>10</v>
      </c>
      <c r="J13" s="77" t="s">
        <v>11</v>
      </c>
      <c r="K13" s="77" t="s">
        <v>12</v>
      </c>
      <c r="L13" s="77" t="s">
        <v>13</v>
      </c>
      <c r="M13" s="74" t="s">
        <v>14</v>
      </c>
      <c r="N13" s="74" t="s">
        <v>15</v>
      </c>
      <c r="O13" s="74" t="s">
        <v>7</v>
      </c>
      <c r="P13" s="74" t="s">
        <v>19</v>
      </c>
      <c r="Q13" s="74" t="s">
        <v>32</v>
      </c>
      <c r="R13" s="74" t="s">
        <v>20</v>
      </c>
      <c r="S13" s="74" t="s">
        <v>33</v>
      </c>
      <c r="T13" s="74" t="s">
        <v>21</v>
      </c>
      <c r="U13" s="94"/>
      <c r="V13" s="75"/>
      <c r="W13" s="75"/>
      <c r="X13" s="75"/>
      <c r="Y13" s="75"/>
      <c r="Z13" s="3"/>
      <c r="AB13" s="6"/>
      <c r="AC13"/>
    </row>
    <row r="14" spans="2:29" ht="15.75" customHeight="1">
      <c r="B14" s="75"/>
      <c r="C14" s="92"/>
      <c r="D14" s="77"/>
      <c r="E14" s="77"/>
      <c r="F14" s="77"/>
      <c r="G14" s="77"/>
      <c r="H14" s="77"/>
      <c r="I14" s="77"/>
      <c r="J14" s="77"/>
      <c r="K14" s="77"/>
      <c r="L14" s="77"/>
      <c r="M14" s="75"/>
      <c r="N14" s="75"/>
      <c r="O14" s="75"/>
      <c r="P14" s="75"/>
      <c r="Q14" s="75"/>
      <c r="R14" s="75"/>
      <c r="S14" s="75"/>
      <c r="T14" s="75"/>
      <c r="U14" s="94"/>
      <c r="V14" s="75"/>
      <c r="W14" s="75"/>
      <c r="X14" s="75"/>
      <c r="Y14" s="75"/>
      <c r="Z14" s="3"/>
      <c r="AB14" s="6"/>
      <c r="AC14"/>
    </row>
    <row r="15" spans="2:29" ht="30" customHeight="1">
      <c r="B15" s="76"/>
      <c r="C15" s="92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95"/>
      <c r="V15" s="78"/>
      <c r="W15" s="78"/>
      <c r="X15" s="78"/>
      <c r="Y15" s="78"/>
      <c r="Z15" s="3"/>
      <c r="AB15" s="6"/>
      <c r="AC15"/>
    </row>
    <row r="16" spans="2:29" ht="12.75">
      <c r="B16" s="15">
        <v>1</v>
      </c>
      <c r="C16" s="50">
        <v>87.1662</v>
      </c>
      <c r="D16" s="51">
        <v>3.7449</v>
      </c>
      <c r="E16" s="51">
        <v>1.207</v>
      </c>
      <c r="F16" s="51">
        <v>0.1634</v>
      </c>
      <c r="G16" s="51">
        <v>0.2802</v>
      </c>
      <c r="H16" s="51">
        <v>0.0033</v>
      </c>
      <c r="I16" s="51">
        <v>0.0909</v>
      </c>
      <c r="J16" s="51">
        <v>0.0823</v>
      </c>
      <c r="K16" s="51">
        <v>0.136</v>
      </c>
      <c r="L16" s="51">
        <v>0.0302</v>
      </c>
      <c r="M16" s="51">
        <v>4.604</v>
      </c>
      <c r="N16" s="51">
        <v>2.4917</v>
      </c>
      <c r="O16" s="51">
        <v>0.7725</v>
      </c>
      <c r="P16" s="52">
        <v>33.3549</v>
      </c>
      <c r="Q16" s="53">
        <v>7967</v>
      </c>
      <c r="R16" s="52">
        <v>36.924</v>
      </c>
      <c r="S16" s="53">
        <v>8819</v>
      </c>
      <c r="T16" s="52">
        <v>46.1064</v>
      </c>
      <c r="U16" s="54">
        <v>-8.3</v>
      </c>
      <c r="V16" s="54">
        <v>-2.4</v>
      </c>
      <c r="W16" s="70"/>
      <c r="X16" s="71"/>
      <c r="Y16" s="71"/>
      <c r="AA16" s="4">
        <f aca="true" t="shared" si="0" ref="AA16:AA46">SUM(C16:N16)</f>
        <v>100.00009999999997</v>
      </c>
      <c r="AB16" s="30" t="str">
        <f>IF(AA16=100,"ОК"," ")</f>
        <v> </v>
      </c>
      <c r="AC16"/>
    </row>
    <row r="17" spans="2:29" ht="12.75">
      <c r="B17" s="15">
        <v>2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4"/>
      <c r="V17" s="54"/>
      <c r="W17" s="51"/>
      <c r="X17" s="57"/>
      <c r="Y17" s="57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3"/>
      <c r="T18" s="52"/>
      <c r="U18" s="54"/>
      <c r="V18" s="54"/>
      <c r="W18" s="51"/>
      <c r="X18" s="57"/>
      <c r="Y18" s="57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3"/>
      <c r="T19" s="52"/>
      <c r="U19" s="54"/>
      <c r="V19" s="54"/>
      <c r="W19" s="51"/>
      <c r="X19" s="57"/>
      <c r="Y19" s="57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67"/>
      <c r="X20" s="68"/>
      <c r="Y20" s="68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2"/>
      <c r="S21" s="53"/>
      <c r="T21" s="52"/>
      <c r="U21" s="54"/>
      <c r="V21" s="54"/>
      <c r="W21" s="70"/>
      <c r="X21" s="71"/>
      <c r="Y21" s="71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0">
        <v>87.1879</v>
      </c>
      <c r="D22" s="51">
        <v>3.751</v>
      </c>
      <c r="E22" s="51">
        <v>1.2012</v>
      </c>
      <c r="F22" s="51">
        <v>0.1619</v>
      </c>
      <c r="G22" s="51">
        <v>0.2766</v>
      </c>
      <c r="H22" s="51">
        <v>0.0033</v>
      </c>
      <c r="I22" s="51">
        <v>0.0881</v>
      </c>
      <c r="J22" s="51">
        <v>0.0784</v>
      </c>
      <c r="K22" s="51">
        <v>0.1245</v>
      </c>
      <c r="L22" s="51">
        <v>0.0307</v>
      </c>
      <c r="M22" s="51">
        <v>4.5965</v>
      </c>
      <c r="N22" s="51">
        <v>2.5002</v>
      </c>
      <c r="O22" s="51">
        <v>0.7719</v>
      </c>
      <c r="P22" s="52">
        <v>33.3273</v>
      </c>
      <c r="Q22" s="53">
        <v>7960</v>
      </c>
      <c r="R22" s="52">
        <v>36.8943</v>
      </c>
      <c r="S22" s="53">
        <v>8812</v>
      </c>
      <c r="T22" s="52">
        <v>46.086</v>
      </c>
      <c r="U22" s="54">
        <v>-8.2</v>
      </c>
      <c r="V22" s="54">
        <v>-1.9</v>
      </c>
      <c r="W22" s="70" t="s">
        <v>35</v>
      </c>
      <c r="X22" s="71" t="s">
        <v>55</v>
      </c>
      <c r="Y22" s="71">
        <v>0.0019</v>
      </c>
      <c r="AA22" s="4">
        <f t="shared" si="0"/>
        <v>100.00030000000001</v>
      </c>
      <c r="AB22" s="30" t="str">
        <f t="shared" si="1"/>
        <v> </v>
      </c>
      <c r="AC22"/>
    </row>
    <row r="23" spans="2:29" ht="12.75">
      <c r="B23" s="15">
        <v>8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67"/>
      <c r="X23" s="68"/>
      <c r="Y23" s="68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2"/>
      <c r="S24" s="53"/>
      <c r="T24" s="52"/>
      <c r="U24" s="54"/>
      <c r="V24" s="54"/>
      <c r="W24" s="69"/>
      <c r="X24" s="68"/>
      <c r="Y24" s="68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3"/>
      <c r="R25" s="52"/>
      <c r="S25" s="53"/>
      <c r="T25" s="52"/>
      <c r="U25" s="54"/>
      <c r="V25" s="54"/>
      <c r="W25" s="67"/>
      <c r="X25" s="68"/>
      <c r="Y25" s="68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3"/>
      <c r="R26" s="52"/>
      <c r="S26" s="53"/>
      <c r="T26" s="52"/>
      <c r="U26" s="54"/>
      <c r="V26" s="54"/>
      <c r="W26" s="67"/>
      <c r="X26" s="68"/>
      <c r="Y26" s="68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70"/>
      <c r="X27" s="71"/>
      <c r="Y27" s="71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3"/>
      <c r="T28" s="52"/>
      <c r="U28" s="54"/>
      <c r="V28" s="54"/>
      <c r="W28" s="67"/>
      <c r="X28" s="68"/>
      <c r="Y28" s="68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0">
        <v>87.1394</v>
      </c>
      <c r="D29" s="51">
        <v>3.7674</v>
      </c>
      <c r="E29" s="51">
        <v>1.205</v>
      </c>
      <c r="F29" s="51">
        <v>0.1625</v>
      </c>
      <c r="G29" s="51">
        <v>0.2782</v>
      </c>
      <c r="H29" s="51">
        <v>0.0033</v>
      </c>
      <c r="I29" s="51">
        <v>0.0884</v>
      </c>
      <c r="J29" s="51">
        <v>0.0785</v>
      </c>
      <c r="K29" s="51">
        <v>0.1232</v>
      </c>
      <c r="L29" s="51">
        <v>0.0313</v>
      </c>
      <c r="M29" s="51">
        <v>4.6069</v>
      </c>
      <c r="N29" s="51">
        <v>2.5159</v>
      </c>
      <c r="O29" s="51">
        <v>0.7723</v>
      </c>
      <c r="P29" s="52">
        <v>33.3252</v>
      </c>
      <c r="Q29" s="53">
        <v>7960</v>
      </c>
      <c r="R29" s="52">
        <v>36.8917</v>
      </c>
      <c r="S29" s="53">
        <v>8811</v>
      </c>
      <c r="T29" s="52">
        <v>46.071</v>
      </c>
      <c r="U29" s="54">
        <v>-8.4</v>
      </c>
      <c r="V29" s="54">
        <v>-2.1</v>
      </c>
      <c r="W29" s="67"/>
      <c r="X29" s="68"/>
      <c r="Y29" s="68"/>
      <c r="AA29" s="4">
        <f t="shared" si="0"/>
        <v>99.99999999999997</v>
      </c>
      <c r="AB29" s="30" t="str">
        <f t="shared" si="1"/>
        <v>ОК</v>
      </c>
      <c r="AC29"/>
    </row>
    <row r="30" spans="2:29" ht="12.75">
      <c r="B30" s="15">
        <v>15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3"/>
      <c r="T30" s="52"/>
      <c r="U30" s="54"/>
      <c r="V30" s="54"/>
      <c r="W30" s="70"/>
      <c r="X30" s="71"/>
      <c r="Y30" s="71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3"/>
      <c r="T31" s="52"/>
      <c r="U31" s="54"/>
      <c r="V31" s="54"/>
      <c r="W31" s="67"/>
      <c r="X31" s="68"/>
      <c r="Y31" s="68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/>
      <c r="R32" s="52"/>
      <c r="S32" s="53"/>
      <c r="T32" s="52"/>
      <c r="U32" s="54"/>
      <c r="V32" s="54"/>
      <c r="W32" s="67"/>
      <c r="X32" s="68"/>
      <c r="Y32" s="68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3"/>
      <c r="T33" s="52"/>
      <c r="U33" s="54"/>
      <c r="V33" s="54"/>
      <c r="W33" s="67"/>
      <c r="X33" s="68"/>
      <c r="Y33" s="68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3"/>
      <c r="T34" s="52"/>
      <c r="U34" s="54"/>
      <c r="V34" s="54"/>
      <c r="W34" s="67"/>
      <c r="X34" s="68"/>
      <c r="Y34" s="68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53"/>
      <c r="R35" s="52"/>
      <c r="S35" s="53"/>
      <c r="T35" s="52"/>
      <c r="U35" s="54"/>
      <c r="V35" s="54"/>
      <c r="W35" s="70"/>
      <c r="X35" s="71"/>
      <c r="Y35" s="71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5">
        <v>87.1574</v>
      </c>
      <c r="D36" s="51">
        <v>3.7612</v>
      </c>
      <c r="E36" s="51">
        <v>1.2089</v>
      </c>
      <c r="F36" s="51">
        <v>0.1635</v>
      </c>
      <c r="G36" s="51">
        <v>0.2803</v>
      </c>
      <c r="H36" s="51">
        <v>0.0033</v>
      </c>
      <c r="I36" s="51">
        <v>0.0893</v>
      </c>
      <c r="J36" s="51">
        <v>0.08</v>
      </c>
      <c r="K36" s="51">
        <v>0.1199</v>
      </c>
      <c r="L36" s="51">
        <v>0.0286</v>
      </c>
      <c r="M36" s="51">
        <v>4.5978</v>
      </c>
      <c r="N36" s="51">
        <v>2.5099</v>
      </c>
      <c r="O36" s="51">
        <v>0.7722</v>
      </c>
      <c r="P36" s="52">
        <v>33.3321</v>
      </c>
      <c r="Q36" s="53">
        <v>7961</v>
      </c>
      <c r="R36" s="52">
        <v>36.8994</v>
      </c>
      <c r="S36" s="53">
        <v>8813</v>
      </c>
      <c r="T36" s="52">
        <v>46.0838</v>
      </c>
      <c r="U36" s="54">
        <v>-8.1</v>
      </c>
      <c r="V36" s="54">
        <v>-1.4</v>
      </c>
      <c r="W36" s="70" t="s">
        <v>35</v>
      </c>
      <c r="X36" s="71" t="s">
        <v>55</v>
      </c>
      <c r="Y36" s="71">
        <v>0.0018</v>
      </c>
      <c r="AA36" s="4">
        <f t="shared" si="0"/>
        <v>100.00009999999999</v>
      </c>
      <c r="AB36" s="30" t="str">
        <f t="shared" si="1"/>
        <v> </v>
      </c>
      <c r="AC36"/>
    </row>
    <row r="37" spans="2:29" ht="12.75">
      <c r="B37" s="16">
        <v>22</v>
      </c>
      <c r="C37" s="55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3"/>
      <c r="R37" s="52"/>
      <c r="S37" s="53"/>
      <c r="T37" s="52"/>
      <c r="U37" s="54"/>
      <c r="V37" s="54"/>
      <c r="W37" s="51"/>
      <c r="X37" s="57"/>
      <c r="Y37" s="57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2"/>
      <c r="S38" s="53"/>
      <c r="T38" s="52"/>
      <c r="U38" s="54"/>
      <c r="V38" s="54"/>
      <c r="W38" s="51"/>
      <c r="X38" s="57"/>
      <c r="Y38" s="57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2"/>
      <c r="S39" s="53"/>
      <c r="T39" s="52"/>
      <c r="U39" s="54"/>
      <c r="V39" s="54"/>
      <c r="W39" s="51"/>
      <c r="X39" s="57"/>
      <c r="Y39" s="57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53"/>
      <c r="R40" s="52"/>
      <c r="S40" s="53"/>
      <c r="T40" s="52"/>
      <c r="U40" s="54"/>
      <c r="V40" s="54"/>
      <c r="W40" s="70"/>
      <c r="X40" s="71"/>
      <c r="Y40" s="71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53"/>
      <c r="R41" s="52"/>
      <c r="S41" s="53"/>
      <c r="T41" s="52"/>
      <c r="U41" s="54"/>
      <c r="V41" s="54"/>
      <c r="W41" s="51"/>
      <c r="X41" s="57"/>
      <c r="Y41" s="57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3"/>
      <c r="R42" s="52"/>
      <c r="S42" s="53"/>
      <c r="T42" s="52"/>
      <c r="U42" s="54"/>
      <c r="V42" s="54"/>
      <c r="W42" s="51"/>
      <c r="X42" s="57"/>
      <c r="Y42" s="57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5">
        <v>87.273</v>
      </c>
      <c r="D43" s="51">
        <v>3.6979</v>
      </c>
      <c r="E43" s="51">
        <v>1.1797</v>
      </c>
      <c r="F43" s="51">
        <v>0.1595</v>
      </c>
      <c r="G43" s="51">
        <v>0.2704</v>
      </c>
      <c r="H43" s="51">
        <v>0.0032</v>
      </c>
      <c r="I43" s="51">
        <v>0.0866</v>
      </c>
      <c r="J43" s="51">
        <v>0.0767</v>
      </c>
      <c r="K43" s="51">
        <v>0.1341</v>
      </c>
      <c r="L43" s="51">
        <v>0.0363</v>
      </c>
      <c r="M43" s="51">
        <v>4.5972</v>
      </c>
      <c r="N43" s="51">
        <v>2.4854</v>
      </c>
      <c r="O43" s="51">
        <v>0.7713</v>
      </c>
      <c r="P43" s="52">
        <v>33.3074</v>
      </c>
      <c r="Q43" s="53">
        <v>7955</v>
      </c>
      <c r="R43" s="52">
        <v>36.8732</v>
      </c>
      <c r="S43" s="53">
        <v>8807</v>
      </c>
      <c r="T43" s="52">
        <v>46.0787</v>
      </c>
      <c r="U43" s="54">
        <v>-8.3</v>
      </c>
      <c r="V43" s="54">
        <v>-1.7</v>
      </c>
      <c r="W43" s="51"/>
      <c r="X43" s="57"/>
      <c r="Y43" s="57"/>
      <c r="AA43" s="4">
        <f t="shared" si="0"/>
        <v>100</v>
      </c>
      <c r="AB43" s="30" t="str">
        <f t="shared" si="1"/>
        <v>ОК</v>
      </c>
      <c r="AC43"/>
    </row>
    <row r="44" spans="2:29" ht="12.75" customHeight="1">
      <c r="B44" s="16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3"/>
      <c r="R44" s="52"/>
      <c r="S44" s="53"/>
      <c r="T44" s="52"/>
      <c r="U44" s="54"/>
      <c r="V44" s="54"/>
      <c r="W44" s="51"/>
      <c r="X44" s="57"/>
      <c r="Y44" s="57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3"/>
      <c r="R45" s="52"/>
      <c r="S45" s="53"/>
      <c r="T45" s="56"/>
      <c r="U45" s="54"/>
      <c r="V45" s="54"/>
      <c r="W45" s="51"/>
      <c r="X45" s="57"/>
      <c r="Y45" s="57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3"/>
      <c r="R46" s="52"/>
      <c r="S46" s="53"/>
      <c r="T46" s="52"/>
      <c r="U46" s="54"/>
      <c r="V46" s="54"/>
      <c r="W46" s="51"/>
      <c r="X46" s="57"/>
      <c r="Y46" s="57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6"/>
      <c r="V50" s="46"/>
      <c r="W50" s="86">
        <v>42646</v>
      </c>
      <c r="X50" s="87"/>
      <c r="Y50" s="47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8" t="s">
        <v>29</v>
      </c>
      <c r="Q51" s="48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6"/>
      <c r="V52" s="46"/>
      <c r="W52" s="86">
        <v>42646</v>
      </c>
      <c r="X52" s="87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X12:X15"/>
    <mergeCell ref="H13:H15"/>
    <mergeCell ref="O13:O15"/>
    <mergeCell ref="R13:R15"/>
    <mergeCell ref="Y12:Y15"/>
    <mergeCell ref="U12:U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A10" sqref="A10:IV1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1.37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1" t="s">
        <v>36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9"/>
    </row>
    <row r="6" spans="2:25" ht="18" customHeight="1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2:25" ht="18" customHeight="1">
      <c r="B7" s="82" t="s">
        <v>56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2:25" ht="18" customHeight="1">
      <c r="B8" s="84" t="s">
        <v>59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2:25" ht="18" customHeight="1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2:25" ht="24" customHeight="1">
      <c r="B10" s="106" t="s">
        <v>60</v>
      </c>
      <c r="C10" s="10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4" t="s">
        <v>26</v>
      </c>
      <c r="C11" s="88" t="s">
        <v>40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104" t="s">
        <v>41</v>
      </c>
      <c r="X11" s="97" t="s">
        <v>43</v>
      </c>
      <c r="Y11" s="21"/>
      <c r="Z11"/>
    </row>
    <row r="12" spans="2:26" ht="48.75" customHeight="1">
      <c r="B12" s="75"/>
      <c r="C12" s="100" t="s">
        <v>57</v>
      </c>
      <c r="D12" s="100" t="s">
        <v>58</v>
      </c>
      <c r="E12" s="108" t="s">
        <v>61</v>
      </c>
      <c r="F12" s="77"/>
      <c r="G12" s="77"/>
      <c r="H12" s="77"/>
      <c r="I12" s="77"/>
      <c r="J12" s="77"/>
      <c r="K12" s="77"/>
      <c r="L12" s="77"/>
      <c r="M12" s="74"/>
      <c r="N12" s="74"/>
      <c r="O12" s="74"/>
      <c r="P12" s="74"/>
      <c r="Q12" s="74"/>
      <c r="R12" s="74"/>
      <c r="S12" s="74"/>
      <c r="T12" s="74"/>
      <c r="U12" s="74"/>
      <c r="V12" s="101"/>
      <c r="W12" s="104"/>
      <c r="X12" s="98"/>
      <c r="Y12" s="21"/>
      <c r="Z12"/>
    </row>
    <row r="13" spans="2:26" ht="15.75" customHeight="1">
      <c r="B13" s="75"/>
      <c r="C13" s="100"/>
      <c r="D13" s="100"/>
      <c r="E13" s="109"/>
      <c r="F13" s="77"/>
      <c r="G13" s="77"/>
      <c r="H13" s="77"/>
      <c r="I13" s="77"/>
      <c r="J13" s="77"/>
      <c r="K13" s="77"/>
      <c r="L13" s="77"/>
      <c r="M13" s="75"/>
      <c r="N13" s="75"/>
      <c r="O13" s="75"/>
      <c r="P13" s="75"/>
      <c r="Q13" s="75"/>
      <c r="R13" s="75"/>
      <c r="S13" s="75"/>
      <c r="T13" s="75"/>
      <c r="U13" s="75"/>
      <c r="V13" s="102"/>
      <c r="W13" s="104"/>
      <c r="X13" s="98"/>
      <c r="Y13" s="21"/>
      <c r="Z13"/>
    </row>
    <row r="14" spans="2:26" ht="30" customHeight="1">
      <c r="B14" s="76"/>
      <c r="C14" s="100"/>
      <c r="D14" s="100"/>
      <c r="E14" s="110"/>
      <c r="F14" s="77"/>
      <c r="G14" s="77"/>
      <c r="H14" s="77"/>
      <c r="I14" s="77"/>
      <c r="J14" s="77"/>
      <c r="K14" s="77"/>
      <c r="L14" s="77"/>
      <c r="M14" s="78"/>
      <c r="N14" s="78"/>
      <c r="O14" s="78"/>
      <c r="P14" s="78"/>
      <c r="Q14" s="78"/>
      <c r="R14" s="78"/>
      <c r="S14" s="78"/>
      <c r="T14" s="78"/>
      <c r="U14" s="78"/>
      <c r="V14" s="103"/>
      <c r="W14" s="104"/>
      <c r="X14" s="99"/>
      <c r="Y14" s="21"/>
      <c r="Z14"/>
    </row>
    <row r="15" spans="2:27" ht="15.75" customHeight="1">
      <c r="B15" s="58">
        <v>1</v>
      </c>
      <c r="C15" s="111">
        <v>319.32</v>
      </c>
      <c r="D15" s="111">
        <v>1587.4</v>
      </c>
      <c r="E15" s="60">
        <v>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>SUM(C15:V15)</f>
        <v>1906.72</v>
      </c>
      <c r="X15" s="66">
        <v>33.32</v>
      </c>
      <c r="Y15" s="22"/>
      <c r="Z15" s="105" t="s">
        <v>44</v>
      </c>
      <c r="AA15" s="105"/>
    </row>
    <row r="16" spans="2:27" ht="15.75">
      <c r="B16" s="58">
        <v>2</v>
      </c>
      <c r="C16" s="111">
        <v>301.83</v>
      </c>
      <c r="D16" s="111">
        <v>1654.17</v>
      </c>
      <c r="E16" s="60">
        <v>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aca="true" t="shared" si="0" ref="W16:W45">SUM(C16:V16)</f>
        <v>1956</v>
      </c>
      <c r="X16" s="62">
        <f>IF(Паспорт!P17&gt;0,Паспорт!P17,X15)</f>
        <v>33.32</v>
      </c>
      <c r="Y16" s="22"/>
      <c r="Z16" s="105"/>
      <c r="AA16" s="105"/>
    </row>
    <row r="17" spans="2:27" ht="15.75">
      <c r="B17" s="58">
        <v>3</v>
      </c>
      <c r="C17" s="111">
        <v>266.57</v>
      </c>
      <c r="D17" s="111">
        <v>1843.55</v>
      </c>
      <c r="E17" s="60">
        <v>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2110.12</v>
      </c>
      <c r="X17" s="62">
        <f>IF(Паспорт!P18&gt;0,Паспорт!P18,X16)</f>
        <v>33.32</v>
      </c>
      <c r="Y17" s="22"/>
      <c r="Z17" s="105"/>
      <c r="AA17" s="105"/>
    </row>
    <row r="18" spans="2:27" ht="15.75">
      <c r="B18" s="58">
        <v>4</v>
      </c>
      <c r="C18" s="111">
        <v>302.69</v>
      </c>
      <c r="D18" s="111">
        <v>1970.54</v>
      </c>
      <c r="E18" s="60"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2273.23</v>
      </c>
      <c r="X18" s="62">
        <f>IF(Паспорт!P19&gt;0,Паспорт!P19,X17)</f>
        <v>33.32</v>
      </c>
      <c r="Y18" s="22"/>
      <c r="Z18" s="105"/>
      <c r="AA18" s="105"/>
    </row>
    <row r="19" spans="2:27" ht="15.75">
      <c r="B19" s="58">
        <v>5</v>
      </c>
      <c r="C19" s="111">
        <v>452.51</v>
      </c>
      <c r="D19" s="111">
        <v>1660.73</v>
      </c>
      <c r="E19" s="60">
        <v>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2113.24</v>
      </c>
      <c r="X19" s="62">
        <f>IF(Паспорт!P20&gt;0,Паспорт!P20,X18)</f>
        <v>33.32</v>
      </c>
      <c r="Y19" s="22"/>
      <c r="Z19" s="105"/>
      <c r="AA19" s="105"/>
    </row>
    <row r="20" spans="2:27" ht="15.75" customHeight="1">
      <c r="B20" s="58">
        <v>6</v>
      </c>
      <c r="C20" s="111">
        <v>300.53</v>
      </c>
      <c r="D20" s="111">
        <v>1627</v>
      </c>
      <c r="E20" s="60">
        <v>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1927.53</v>
      </c>
      <c r="X20" s="62">
        <f>IF(Паспорт!P21&gt;0,Паспорт!P21,X19)</f>
        <v>33.32</v>
      </c>
      <c r="Y20" s="22"/>
      <c r="Z20" s="105"/>
      <c r="AA20" s="105"/>
    </row>
    <row r="21" spans="2:27" ht="15.75">
      <c r="B21" s="58">
        <v>7</v>
      </c>
      <c r="C21" s="111">
        <v>0</v>
      </c>
      <c r="D21" s="111">
        <v>1672.33</v>
      </c>
      <c r="E21" s="60">
        <v>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1672.33</v>
      </c>
      <c r="X21" s="62">
        <f>IF(Паспорт!P22&gt;0,Паспорт!P22,X20)</f>
        <v>33.3273</v>
      </c>
      <c r="Y21" s="22"/>
      <c r="Z21" s="105"/>
      <c r="AA21" s="105"/>
    </row>
    <row r="22" spans="2:27" ht="15.75">
      <c r="B22" s="58">
        <v>8</v>
      </c>
      <c r="C22" s="111">
        <v>554.06</v>
      </c>
      <c r="D22" s="111">
        <v>1665.58</v>
      </c>
      <c r="E22" s="60">
        <v>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2219.64</v>
      </c>
      <c r="X22" s="62">
        <f>IF(Паспорт!P23&gt;0,Паспорт!P23,X21)</f>
        <v>33.3273</v>
      </c>
      <c r="Y22" s="22"/>
      <c r="Z22" s="105"/>
      <c r="AA22" s="105"/>
    </row>
    <row r="23" spans="2:27" ht="15" customHeight="1">
      <c r="B23" s="58">
        <v>9</v>
      </c>
      <c r="C23" s="111">
        <v>262.28</v>
      </c>
      <c r="D23" s="111">
        <v>1693.29</v>
      </c>
      <c r="E23" s="60">
        <v>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1955.57</v>
      </c>
      <c r="X23" s="62">
        <f>IF(Паспорт!P24&gt;0,Паспорт!P24,X22)</f>
        <v>33.3273</v>
      </c>
      <c r="Y23" s="22"/>
      <c r="Z23" s="105"/>
      <c r="AA23" s="105"/>
    </row>
    <row r="24" spans="2:26" ht="15.75">
      <c r="B24" s="58">
        <v>10</v>
      </c>
      <c r="C24" s="111">
        <v>321.46</v>
      </c>
      <c r="D24" s="111">
        <v>1895.39</v>
      </c>
      <c r="E24" s="60">
        <v>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2216.85</v>
      </c>
      <c r="X24" s="62">
        <f>IF(Паспорт!P25&gt;0,Паспорт!P25,X23)</f>
        <v>33.3273</v>
      </c>
      <c r="Y24" s="22"/>
      <c r="Z24" s="29"/>
    </row>
    <row r="25" spans="2:26" ht="15.75">
      <c r="B25" s="58">
        <v>11</v>
      </c>
      <c r="C25" s="111">
        <v>256.75</v>
      </c>
      <c r="D25" s="111">
        <v>1828.19</v>
      </c>
      <c r="E25" s="60">
        <v>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2084.94</v>
      </c>
      <c r="X25" s="62">
        <f>IF(Паспорт!P26&gt;0,Паспорт!P26,X24)</f>
        <v>33.3273</v>
      </c>
      <c r="Y25" s="22"/>
      <c r="Z25" s="29"/>
    </row>
    <row r="26" spans="2:27" ht="15.75" customHeight="1">
      <c r="B26" s="58">
        <v>12</v>
      </c>
      <c r="C26" s="111">
        <v>310.75</v>
      </c>
      <c r="D26" s="111">
        <v>1754.59</v>
      </c>
      <c r="E26" s="60">
        <v>0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2065.34</v>
      </c>
      <c r="X26" s="62">
        <f>IF(Паспорт!P27&gt;0,Паспорт!P27,X25)</f>
        <v>33.3273</v>
      </c>
      <c r="Y26" s="22"/>
      <c r="Z26" s="96" t="s">
        <v>42</v>
      </c>
      <c r="AA26" s="96"/>
    </row>
    <row r="27" spans="2:27" ht="15.75">
      <c r="B27" s="58">
        <v>13</v>
      </c>
      <c r="C27" s="111">
        <v>287.47</v>
      </c>
      <c r="D27" s="111">
        <v>1615.09</v>
      </c>
      <c r="E27" s="60">
        <v>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1902.56</v>
      </c>
      <c r="X27" s="62">
        <f>IF(Паспорт!P28&gt;0,Паспорт!P28,X26)</f>
        <v>33.3273</v>
      </c>
      <c r="Y27" s="22"/>
      <c r="Z27" s="96"/>
      <c r="AA27" s="96"/>
    </row>
    <row r="28" spans="2:27" ht="15.75">
      <c r="B28" s="58">
        <v>14</v>
      </c>
      <c r="C28" s="111">
        <v>338.62</v>
      </c>
      <c r="D28" s="111">
        <v>1877.69</v>
      </c>
      <c r="E28" s="60">
        <v>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2216.31</v>
      </c>
      <c r="X28" s="62">
        <f>IF(Паспорт!P29&gt;0,Паспорт!P29,X27)</f>
        <v>33.3252</v>
      </c>
      <c r="Y28" s="22"/>
      <c r="Z28" s="96"/>
      <c r="AA28" s="96"/>
    </row>
    <row r="29" spans="2:27" ht="15.75">
      <c r="B29" s="58">
        <v>15</v>
      </c>
      <c r="C29" s="111">
        <v>61372.94</v>
      </c>
      <c r="D29" s="111">
        <v>1958.69</v>
      </c>
      <c r="E29" s="60">
        <v>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63331.630000000005</v>
      </c>
      <c r="X29" s="62">
        <f>IF(Паспорт!P30&gt;0,Паспорт!P30,X28)</f>
        <v>33.3252</v>
      </c>
      <c r="Y29" s="22"/>
      <c r="Z29" s="96"/>
      <c r="AA29" s="96"/>
    </row>
    <row r="30" spans="2:27" ht="15.75">
      <c r="B30" s="59">
        <v>16</v>
      </c>
      <c r="C30" s="111">
        <v>19203.61</v>
      </c>
      <c r="D30" s="111">
        <v>1925.25</v>
      </c>
      <c r="E30" s="60">
        <v>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21128.86</v>
      </c>
      <c r="X30" s="62">
        <f>IF(Паспорт!P31&gt;0,Паспорт!P31,X29)</f>
        <v>33.3252</v>
      </c>
      <c r="Y30" s="22"/>
      <c r="Z30" s="96"/>
      <c r="AA30" s="96"/>
    </row>
    <row r="31" spans="2:27" ht="15.75">
      <c r="B31" s="59">
        <v>17</v>
      </c>
      <c r="C31" s="111">
        <v>276.34</v>
      </c>
      <c r="D31" s="111">
        <v>2377.19</v>
      </c>
      <c r="E31" s="60">
        <v>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2653.53</v>
      </c>
      <c r="X31" s="62">
        <f>IF(Паспорт!P32&gt;0,Паспорт!P32,X30)</f>
        <v>33.3252</v>
      </c>
      <c r="Y31" s="22"/>
      <c r="Z31" s="96"/>
      <c r="AA31" s="96"/>
    </row>
    <row r="32" spans="2:26" ht="15.75">
      <c r="B32" s="59">
        <v>18</v>
      </c>
      <c r="C32" s="111">
        <v>620.25</v>
      </c>
      <c r="D32" s="111">
        <v>2780.78</v>
      </c>
      <c r="E32" s="60">
        <v>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3401.03</v>
      </c>
      <c r="X32" s="62">
        <f>IF(Паспорт!P33&gt;0,Паспорт!P33,X31)</f>
        <v>33.3252</v>
      </c>
      <c r="Y32" s="22"/>
      <c r="Z32" s="29"/>
    </row>
    <row r="33" spans="2:26" ht="15.75">
      <c r="B33" s="59">
        <v>19</v>
      </c>
      <c r="C33" s="111">
        <v>16379.64</v>
      </c>
      <c r="D33" s="111">
        <v>2650.93</v>
      </c>
      <c r="E33" s="60">
        <v>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19030.57</v>
      </c>
      <c r="X33" s="62">
        <f>IF(Паспорт!P34&gt;0,Паспорт!P34,X32)</f>
        <v>33.3252</v>
      </c>
      <c r="Y33" s="22"/>
      <c r="Z33" s="29"/>
    </row>
    <row r="34" spans="2:26" ht="15.75">
      <c r="B34" s="59">
        <v>20</v>
      </c>
      <c r="C34" s="111">
        <v>318.14</v>
      </c>
      <c r="D34" s="111">
        <v>3553.34</v>
      </c>
      <c r="E34" s="60">
        <v>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3871.48</v>
      </c>
      <c r="X34" s="62">
        <f>IF(Паспорт!P35&gt;0,Паспорт!P35,X33)</f>
        <v>33.3252</v>
      </c>
      <c r="Y34" s="22"/>
      <c r="Z34" s="29"/>
    </row>
    <row r="35" spans="2:26" ht="15.75">
      <c r="B35" s="59">
        <v>21</v>
      </c>
      <c r="C35" s="111">
        <v>340.71</v>
      </c>
      <c r="D35" s="111">
        <v>3855.12</v>
      </c>
      <c r="E35" s="60">
        <v>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4195.83</v>
      </c>
      <c r="X35" s="62">
        <f>IF(Паспорт!P36&gt;0,Паспорт!P36,X34)</f>
        <v>33.3321</v>
      </c>
      <c r="Y35" s="22"/>
      <c r="Z35" s="29"/>
    </row>
    <row r="36" spans="2:26" ht="15.75">
      <c r="B36" s="59">
        <v>22</v>
      </c>
      <c r="C36" s="111">
        <v>688.06</v>
      </c>
      <c r="D36" s="111">
        <v>3732.71</v>
      </c>
      <c r="E36" s="60">
        <v>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4420.77</v>
      </c>
      <c r="X36" s="62">
        <f>IF(Паспорт!P37&gt;0,Паспорт!P37,X35)</f>
        <v>33.3321</v>
      </c>
      <c r="Y36" s="22"/>
      <c r="Z36" s="29"/>
    </row>
    <row r="37" spans="2:26" ht="15.75">
      <c r="B37" s="59">
        <v>23</v>
      </c>
      <c r="C37" s="111">
        <v>728.67</v>
      </c>
      <c r="D37" s="111">
        <v>3658.19</v>
      </c>
      <c r="E37" s="60">
        <v>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4386.86</v>
      </c>
      <c r="X37" s="62">
        <f>IF(Паспорт!P38&gt;0,Паспорт!P38,X36)</f>
        <v>33.3321</v>
      </c>
      <c r="Y37" s="22"/>
      <c r="Z37" s="29"/>
    </row>
    <row r="38" spans="2:26" ht="15.75">
      <c r="B38" s="59">
        <v>24</v>
      </c>
      <c r="C38" s="111">
        <v>287.26</v>
      </c>
      <c r="D38" s="111">
        <v>4083.14</v>
      </c>
      <c r="E38" s="60">
        <v>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4370.4</v>
      </c>
      <c r="X38" s="62">
        <f>IF(Паспорт!P39&gt;0,Паспорт!P39,X37)</f>
        <v>33.3321</v>
      </c>
      <c r="Y38" s="22"/>
      <c r="Z38" s="29"/>
    </row>
    <row r="39" spans="2:26" ht="15.75">
      <c r="B39" s="59">
        <v>25</v>
      </c>
      <c r="C39" s="111">
        <v>345.29</v>
      </c>
      <c r="D39" s="111">
        <v>4682.14</v>
      </c>
      <c r="E39" s="60">
        <v>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>
        <f t="shared" si="0"/>
        <v>5027.43</v>
      </c>
      <c r="X39" s="62">
        <f>IF(Паспорт!P40&gt;0,Паспорт!P40,X38)</f>
        <v>33.3321</v>
      </c>
      <c r="Y39" s="22"/>
      <c r="Z39" s="29"/>
    </row>
    <row r="40" spans="2:26" ht="15.75">
      <c r="B40" s="59">
        <v>26</v>
      </c>
      <c r="C40" s="111">
        <v>412.23</v>
      </c>
      <c r="D40" s="111">
        <v>4492.41</v>
      </c>
      <c r="E40" s="60">
        <v>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>
        <f t="shared" si="0"/>
        <v>4904.639999999999</v>
      </c>
      <c r="X40" s="62">
        <f>IF(Паспорт!P41&gt;0,Паспорт!P41,X39)</f>
        <v>33.3321</v>
      </c>
      <c r="Y40" s="22"/>
      <c r="Z40" s="29"/>
    </row>
    <row r="41" spans="2:26" ht="15.75">
      <c r="B41" s="59">
        <v>27</v>
      </c>
      <c r="C41" s="111">
        <v>916.38</v>
      </c>
      <c r="D41" s="111">
        <v>4318.65</v>
      </c>
      <c r="E41" s="60">
        <v>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>
        <f t="shared" si="0"/>
        <v>5235.03</v>
      </c>
      <c r="X41" s="62">
        <f>IF(Паспорт!P42&gt;0,Паспорт!P42,X40)</f>
        <v>33.3321</v>
      </c>
      <c r="Y41" s="22"/>
      <c r="Z41" s="29"/>
    </row>
    <row r="42" spans="2:26" ht="15.75">
      <c r="B42" s="59">
        <v>28</v>
      </c>
      <c r="C42" s="111">
        <v>677.6</v>
      </c>
      <c r="D42" s="111">
        <v>4421.08</v>
      </c>
      <c r="E42" s="60">
        <v>0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>
        <f t="shared" si="0"/>
        <v>5098.68</v>
      </c>
      <c r="X42" s="62">
        <f>IF(Паспорт!P43&gt;0,Паспорт!P43,X41)</f>
        <v>33.3074</v>
      </c>
      <c r="Y42" s="22"/>
      <c r="Z42" s="29"/>
    </row>
    <row r="43" spans="2:26" ht="15.75" customHeight="1">
      <c r="B43" s="59">
        <v>29</v>
      </c>
      <c r="C43" s="111">
        <v>275.89</v>
      </c>
      <c r="D43" s="111">
        <v>4630.14</v>
      </c>
      <c r="E43" s="60">
        <v>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>
        <f t="shared" si="0"/>
        <v>4906.030000000001</v>
      </c>
      <c r="X43" s="62">
        <f>IF(Паспорт!P44&gt;0,Паспорт!P44,X42)</f>
        <v>33.3074</v>
      </c>
      <c r="Y43" s="22"/>
      <c r="Z43" s="29"/>
    </row>
    <row r="44" spans="2:26" ht="15.75" customHeight="1">
      <c r="B44" s="59">
        <v>30</v>
      </c>
      <c r="C44" s="111">
        <v>379.29</v>
      </c>
      <c r="D44" s="111">
        <v>4050.63</v>
      </c>
      <c r="E44" s="60">
        <v>0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>
        <f t="shared" si="0"/>
        <v>4429.92</v>
      </c>
      <c r="X44" s="62">
        <f>IF(Паспорт!P45&gt;0,Паспорт!P45,X43)</f>
        <v>33.3074</v>
      </c>
      <c r="Y44" s="22"/>
      <c r="Z44" s="29"/>
    </row>
    <row r="45" spans="2:26" ht="15.75" customHeight="1">
      <c r="B45" s="59">
        <v>31</v>
      </c>
      <c r="C45" s="60">
        <v>0</v>
      </c>
      <c r="D45" s="60">
        <v>0</v>
      </c>
      <c r="E45" s="60">
        <v>0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>
        <f t="shared" si="0"/>
        <v>0</v>
      </c>
      <c r="X45" s="62">
        <f>IF(Паспорт!P46&gt;0,Паспорт!P46,X44)</f>
        <v>33.3074</v>
      </c>
      <c r="Y45" s="28"/>
      <c r="Z45" s="29"/>
    </row>
    <row r="46" spans="2:27" ht="66" customHeight="1">
      <c r="B46" s="16" t="s">
        <v>41</v>
      </c>
      <c r="C46" s="63">
        <f aca="true" t="shared" si="1" ref="C46:V46">SUM(C15:C45)</f>
        <v>107497.13999999998</v>
      </c>
      <c r="D46" s="63">
        <f t="shared" si="1"/>
        <v>81515.93000000001</v>
      </c>
      <c r="E46" s="63">
        <f t="shared" si="1"/>
        <v>0</v>
      </c>
      <c r="F46" s="63">
        <f t="shared" si="1"/>
        <v>0</v>
      </c>
      <c r="G46" s="63">
        <f t="shared" si="1"/>
        <v>0</v>
      </c>
      <c r="H46" s="63">
        <f t="shared" si="1"/>
        <v>0</v>
      </c>
      <c r="I46" s="63">
        <f t="shared" si="1"/>
        <v>0</v>
      </c>
      <c r="J46" s="63">
        <f t="shared" si="1"/>
        <v>0</v>
      </c>
      <c r="K46" s="63">
        <f t="shared" si="1"/>
        <v>0</v>
      </c>
      <c r="L46" s="63">
        <f t="shared" si="1"/>
        <v>0</v>
      </c>
      <c r="M46" s="63">
        <f t="shared" si="1"/>
        <v>0</v>
      </c>
      <c r="N46" s="63">
        <f t="shared" si="1"/>
        <v>0</v>
      </c>
      <c r="O46" s="63">
        <f t="shared" si="1"/>
        <v>0</v>
      </c>
      <c r="P46" s="63">
        <f t="shared" si="1"/>
        <v>0</v>
      </c>
      <c r="Q46" s="63">
        <f t="shared" si="1"/>
        <v>0</v>
      </c>
      <c r="R46" s="63">
        <f t="shared" si="1"/>
        <v>0</v>
      </c>
      <c r="S46" s="63">
        <f t="shared" si="1"/>
        <v>0</v>
      </c>
      <c r="T46" s="63">
        <f t="shared" si="1"/>
        <v>0</v>
      </c>
      <c r="U46" s="63">
        <f t="shared" si="1"/>
        <v>0</v>
      </c>
      <c r="V46" s="63">
        <f t="shared" si="1"/>
        <v>0</v>
      </c>
      <c r="W46" s="64">
        <f>SUM(W15:W45)</f>
        <v>189013.06999999998</v>
      </c>
      <c r="X46" s="65">
        <f>SUMPRODUCT(X15:X45,W15:W45)/SUM(W15:W45)</f>
        <v>33.3248473832471</v>
      </c>
      <c r="Y46" s="27"/>
      <c r="Z46" s="96" t="s">
        <v>42</v>
      </c>
      <c r="AA46" s="96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6"/>
      <c r="V50" s="46"/>
      <c r="W50" s="86">
        <v>42646</v>
      </c>
      <c r="X50" s="87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9" t="s">
        <v>29</v>
      </c>
      <c r="Q51" s="49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6"/>
      <c r="V52" s="46"/>
      <c r="W52" s="86">
        <v>42646</v>
      </c>
      <c r="X52" s="87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0:X50"/>
    <mergeCell ref="T12:T14"/>
    <mergeCell ref="U12:U14"/>
    <mergeCell ref="B11:B14"/>
    <mergeCell ref="I12:I14"/>
    <mergeCell ref="N12:N14"/>
    <mergeCell ref="D12:D14"/>
    <mergeCell ref="C5:X5"/>
    <mergeCell ref="R12:R14"/>
    <mergeCell ref="Z15:AA23"/>
    <mergeCell ref="W52:X52"/>
    <mergeCell ref="B6:Y6"/>
    <mergeCell ref="B7:Y7"/>
    <mergeCell ref="B8:Y8"/>
    <mergeCell ref="B9:Y9"/>
    <mergeCell ref="Z26:AA31"/>
    <mergeCell ref="X11:X14"/>
    <mergeCell ref="P12:P14"/>
    <mergeCell ref="Q12:Q14"/>
    <mergeCell ref="C11:V11"/>
    <mergeCell ref="O12:O14"/>
    <mergeCell ref="E12:E14"/>
    <mergeCell ref="V12:V14"/>
    <mergeCell ref="W11:W14"/>
    <mergeCell ref="C12:C14"/>
    <mergeCell ref="Z46:AA46"/>
    <mergeCell ref="F12:F14"/>
    <mergeCell ref="S12:S14"/>
    <mergeCell ref="C48:X48"/>
    <mergeCell ref="J12:J14"/>
    <mergeCell ref="K12:K14"/>
    <mergeCell ref="L12:L14"/>
    <mergeCell ref="M12:M14"/>
    <mergeCell ref="G12:G14"/>
    <mergeCell ref="H12:H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2016-10-05T09:57:44Z</cp:lastPrinted>
  <dcterms:created xsi:type="dcterms:W3CDTF">2010-01-29T08:37:16Z</dcterms:created>
  <dcterms:modified xsi:type="dcterms:W3CDTF">2016-10-06T12:02:54Z</dcterms:modified>
  <cp:category/>
  <cp:version/>
  <cp:contentType/>
  <cp:contentStatus/>
</cp:coreProperties>
</file>