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<sst xmlns="http://schemas.openxmlformats.org/spreadsheetml/2006/main" count="86" uniqueCount="65">
  <si>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</si>
  <si>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</si>
  <si>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</si>
  <si>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</si>
  <si>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</si>
  <si>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</si>
  <si>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</si>
  <si>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</si>
  <si>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</si>
  <si>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</si>
  <si>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</si>
  <si>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</si>
  <si>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</si>
  <si>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</si>
  <si>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</si>
  <si>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</si>
  <si>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</si>
  <si>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</si>
  <si>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</si>
  <si>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</si>
  <si>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</si>
  <si>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</si>
  <si>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</si>
  <si>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</si>
  <si>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</si>
  <si>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</si>
  <si>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</si>
  <si>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</si>
  <si>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</si>
  <si>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</si>
  <si>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</si>
  <si>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</si>
  <si>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</si>
  <si>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</si>
  <si>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</si>
  <si>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</si>
  <si>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</si>
  <si>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</si>
  <si>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</si>
  <si>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</si>
  <si>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</si>
  <si>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</si>
  <si>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</si>
  <si>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</si>
  <si>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</si>
  <si>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</si>
  <si>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</si>
  <si>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</si>
  <si>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</si>
  <si>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</si>
  <si>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</si>
  <si>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</si>
  <si>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</si>
  <si>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</si>
  <si>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</si>
  <si>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</si>
  <si>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</si>
  <si>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</si>
  <si>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</si>
  <si>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</si>
  <si>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та прийнятого ПАТ "Харківгаз" , Зміївською ТЕС  по  ГРС Комсомольське</t>
  </si>
  <si>
    <t>ГРС Комсомольське</t>
  </si>
  <si>
    <t>з газопроводу  ШБКБ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</si>
  <si>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</si>
  <si>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 xml:space="preserve">переданого Харківським ЛВУМГ   по  ГРС Комсомольське, </t>
    </r>
    <r>
      <rPr>
        <sz val="11"/>
        <rFont val="Arial"/>
        <family val="2"/>
      </rPr>
      <t>ГРС Андріївка, ГРС Гракове, ГРС - 2 м.Чугуїв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</si>
</sst>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9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14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D18" sqref="AD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3" t="s">
        <v>18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37"/>
      <c r="AA6" s="38"/>
    </row>
    <row r="7" spans="2:27" ht="18" customHeight="1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35"/>
      <c r="AA7" s="35"/>
    </row>
    <row r="8" spans="2:27" ht="18" customHeight="1">
      <c r="B8" s="84" t="s">
        <v>60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5"/>
      <c r="AA8" s="35"/>
    </row>
    <row r="9" spans="2:27" ht="18" customHeight="1">
      <c r="B9" s="85" t="s">
        <v>62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5"/>
      <c r="AA9" s="35"/>
    </row>
    <row r="10" spans="2:27" ht="18" customHeight="1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8" t="s">
        <v>26</v>
      </c>
      <c r="C12" s="75" t="s">
        <v>17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5" t="s">
        <v>6</v>
      </c>
      <c r="P12" s="76"/>
      <c r="Q12" s="76"/>
      <c r="R12" s="76"/>
      <c r="S12" s="76"/>
      <c r="T12" s="76"/>
      <c r="U12" s="90" t="s">
        <v>22</v>
      </c>
      <c r="V12" s="78" t="s">
        <v>23</v>
      </c>
      <c r="W12" s="78" t="s">
        <v>34</v>
      </c>
      <c r="X12" s="78" t="s">
        <v>25</v>
      </c>
      <c r="Y12" s="78" t="s">
        <v>24</v>
      </c>
      <c r="Z12" s="3"/>
      <c r="AB12" s="6"/>
      <c r="AC12"/>
    </row>
    <row r="13" spans="2:29" ht="48.75" customHeight="1">
      <c r="B13" s="79"/>
      <c r="C13" s="89" t="s">
        <v>2</v>
      </c>
      <c r="D13" s="87" t="s">
        <v>3</v>
      </c>
      <c r="E13" s="87" t="s">
        <v>4</v>
      </c>
      <c r="F13" s="87" t="s">
        <v>5</v>
      </c>
      <c r="G13" s="87" t="s">
        <v>8</v>
      </c>
      <c r="H13" s="87" t="s">
        <v>9</v>
      </c>
      <c r="I13" s="87" t="s">
        <v>10</v>
      </c>
      <c r="J13" s="87" t="s">
        <v>11</v>
      </c>
      <c r="K13" s="87" t="s">
        <v>12</v>
      </c>
      <c r="L13" s="87" t="s">
        <v>13</v>
      </c>
      <c r="M13" s="78" t="s">
        <v>14</v>
      </c>
      <c r="N13" s="78" t="s">
        <v>15</v>
      </c>
      <c r="O13" s="78" t="s">
        <v>7</v>
      </c>
      <c r="P13" s="78" t="s">
        <v>19</v>
      </c>
      <c r="Q13" s="78" t="s">
        <v>32</v>
      </c>
      <c r="R13" s="78" t="s">
        <v>20</v>
      </c>
      <c r="S13" s="78" t="s">
        <v>33</v>
      </c>
      <c r="T13" s="78" t="s">
        <v>21</v>
      </c>
      <c r="U13" s="91"/>
      <c r="V13" s="79"/>
      <c r="W13" s="79"/>
      <c r="X13" s="79"/>
      <c r="Y13" s="79"/>
      <c r="Z13" s="3"/>
      <c r="AB13" s="6"/>
      <c r="AC13"/>
    </row>
    <row r="14" spans="2:29" ht="15.75" customHeight="1">
      <c r="B14" s="79"/>
      <c r="C14" s="89"/>
      <c r="D14" s="87"/>
      <c r="E14" s="87"/>
      <c r="F14" s="87"/>
      <c r="G14" s="87"/>
      <c r="H14" s="87"/>
      <c r="I14" s="87"/>
      <c r="J14" s="87"/>
      <c r="K14" s="87"/>
      <c r="L14" s="87"/>
      <c r="M14" s="79"/>
      <c r="N14" s="79"/>
      <c r="O14" s="79"/>
      <c r="P14" s="79"/>
      <c r="Q14" s="79"/>
      <c r="R14" s="79"/>
      <c r="S14" s="79"/>
      <c r="T14" s="79"/>
      <c r="U14" s="91"/>
      <c r="V14" s="79"/>
      <c r="W14" s="79"/>
      <c r="X14" s="79"/>
      <c r="Y14" s="79"/>
      <c r="Z14" s="3"/>
      <c r="AB14" s="6"/>
      <c r="AC14"/>
    </row>
    <row r="15" spans="2:29" ht="30" customHeight="1">
      <c r="B15" s="95"/>
      <c r="C15" s="89"/>
      <c r="D15" s="87"/>
      <c r="E15" s="87"/>
      <c r="F15" s="87"/>
      <c r="G15" s="87"/>
      <c r="H15" s="87"/>
      <c r="I15" s="87"/>
      <c r="J15" s="87"/>
      <c r="K15" s="87"/>
      <c r="L15" s="87"/>
      <c r="M15" s="80"/>
      <c r="N15" s="80"/>
      <c r="O15" s="80"/>
      <c r="P15" s="80"/>
      <c r="Q15" s="80"/>
      <c r="R15" s="80"/>
      <c r="S15" s="80"/>
      <c r="T15" s="80"/>
      <c r="U15" s="92"/>
      <c r="V15" s="80"/>
      <c r="W15" s="80"/>
      <c r="X15" s="80"/>
      <c r="Y15" s="80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5"/>
      <c r="Y17" s="55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5"/>
      <c r="Y18" s="55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48"/>
      <c r="X19" s="55"/>
      <c r="Y19" s="5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>
        <v>90.3444</v>
      </c>
      <c r="D20" s="48">
        <v>3.0725</v>
      </c>
      <c r="E20" s="48">
        <v>1.1152</v>
      </c>
      <c r="F20" s="48">
        <v>0.1524</v>
      </c>
      <c r="G20" s="48">
        <v>0.2786</v>
      </c>
      <c r="H20" s="48">
        <v>0.0034</v>
      </c>
      <c r="I20" s="48">
        <v>0.0898</v>
      </c>
      <c r="J20" s="48">
        <v>0.0867</v>
      </c>
      <c r="K20" s="48">
        <v>0.225</v>
      </c>
      <c r="L20" s="48">
        <v>0.0128</v>
      </c>
      <c r="M20" s="48">
        <v>2.6633</v>
      </c>
      <c r="N20" s="48">
        <v>1.9559</v>
      </c>
      <c r="O20" s="48">
        <v>0.7539</v>
      </c>
      <c r="P20" s="49">
        <v>34.07</v>
      </c>
      <c r="Q20" s="50">
        <v>8139</v>
      </c>
      <c r="R20" s="49">
        <v>37.73</v>
      </c>
      <c r="S20" s="50">
        <v>9011</v>
      </c>
      <c r="T20" s="49">
        <v>47.69</v>
      </c>
      <c r="U20" s="51">
        <v>-8.3</v>
      </c>
      <c r="V20" s="51">
        <v>-1.5</v>
      </c>
      <c r="W20" s="48"/>
      <c r="X20" s="55"/>
      <c r="Y20" s="55"/>
      <c r="AA20" s="4">
        <f t="shared" si="0"/>
        <v>99.99999999999999</v>
      </c>
      <c r="AB20" s="30" t="str">
        <f t="shared" si="1"/>
        <v>ОК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48"/>
      <c r="X21" s="55"/>
      <c r="Y21" s="5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53"/>
      <c r="X24" s="55"/>
      <c r="Y24" s="5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48"/>
      <c r="X25" s="55"/>
      <c r="Y25" s="55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48"/>
      <c r="X26" s="55"/>
      <c r="Y26" s="5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>
        <v>90.2796</v>
      </c>
      <c r="D27" s="48">
        <v>3.0892</v>
      </c>
      <c r="E27" s="48">
        <v>1.1103</v>
      </c>
      <c r="F27" s="48">
        <v>0.1519</v>
      </c>
      <c r="G27" s="48">
        <v>0.2775</v>
      </c>
      <c r="H27" s="48">
        <v>0.0034</v>
      </c>
      <c r="I27" s="48">
        <v>0.0909</v>
      </c>
      <c r="J27" s="48">
        <v>0.089</v>
      </c>
      <c r="K27" s="48">
        <v>0.2256</v>
      </c>
      <c r="L27" s="48">
        <v>0.0163</v>
      </c>
      <c r="M27" s="48">
        <v>2.6623</v>
      </c>
      <c r="N27" s="48">
        <v>2.004</v>
      </c>
      <c r="O27" s="48">
        <v>0.7546</v>
      </c>
      <c r="P27" s="49">
        <v>34.06</v>
      </c>
      <c r="Q27" s="50">
        <v>8136</v>
      </c>
      <c r="R27" s="49">
        <v>37.71</v>
      </c>
      <c r="S27" s="50">
        <v>9008</v>
      </c>
      <c r="T27" s="49">
        <v>47.65</v>
      </c>
      <c r="U27" s="51">
        <v>-8.4</v>
      </c>
      <c r="V27" s="51">
        <v>-1.2</v>
      </c>
      <c r="W27" s="48" t="s">
        <v>35</v>
      </c>
      <c r="X27" s="55" t="s">
        <v>55</v>
      </c>
      <c r="Y27" s="55">
        <v>0.0012</v>
      </c>
      <c r="AA27" s="4">
        <f t="shared" si="0"/>
        <v>100.00000000000001</v>
      </c>
      <c r="AB27" s="30" t="str">
        <f t="shared" si="1"/>
        <v>ОК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5"/>
      <c r="X28" s="66"/>
      <c r="Y28" s="66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5"/>
      <c r="X29" s="66"/>
      <c r="Y29" s="66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5"/>
      <c r="X30" s="66"/>
      <c r="Y30" s="66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48"/>
      <c r="X31" s="55"/>
      <c r="Y31" s="5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65"/>
      <c r="X32" s="66"/>
      <c r="Y32" s="66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5"/>
      <c r="X33" s="66"/>
      <c r="Y33" s="66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>
        <v>90.253</v>
      </c>
      <c r="D34" s="48">
        <v>3.0893</v>
      </c>
      <c r="E34" s="48">
        <v>1.12</v>
      </c>
      <c r="F34" s="48">
        <v>0.1537</v>
      </c>
      <c r="G34" s="48">
        <v>0.282</v>
      </c>
      <c r="H34" s="48">
        <v>0.0034</v>
      </c>
      <c r="I34" s="48">
        <v>0.0928</v>
      </c>
      <c r="J34" s="48">
        <v>0.0906</v>
      </c>
      <c r="K34" s="48">
        <v>0.246</v>
      </c>
      <c r="L34" s="48">
        <v>0.0148</v>
      </c>
      <c r="M34" s="48">
        <v>2.6665</v>
      </c>
      <c r="N34" s="48">
        <v>1.9878</v>
      </c>
      <c r="O34" s="48">
        <v>0.7553</v>
      </c>
      <c r="P34" s="49">
        <v>34.11</v>
      </c>
      <c r="Q34" s="50">
        <v>8146</v>
      </c>
      <c r="R34" s="49">
        <v>37.76</v>
      </c>
      <c r="S34" s="50">
        <v>9019</v>
      </c>
      <c r="T34" s="49">
        <v>47.68</v>
      </c>
      <c r="U34" s="51">
        <v>-8.1</v>
      </c>
      <c r="V34" s="51">
        <v>-1.4</v>
      </c>
      <c r="W34" s="48"/>
      <c r="X34" s="55"/>
      <c r="Y34" s="55"/>
      <c r="AA34" s="4">
        <f t="shared" si="0"/>
        <v>99.99989999999997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5"/>
      <c r="X35" s="66"/>
      <c r="Y35" s="66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65"/>
      <c r="X36" s="66"/>
      <c r="Y36" s="66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>
        <v>92.6612</v>
      </c>
      <c r="D37" s="48">
        <v>4.0525</v>
      </c>
      <c r="E37" s="48">
        <v>0.9408</v>
      </c>
      <c r="F37" s="48">
        <v>0.1227</v>
      </c>
      <c r="G37" s="48">
        <v>0.2041</v>
      </c>
      <c r="H37" s="48">
        <v>0.0089</v>
      </c>
      <c r="I37" s="48">
        <v>0.0705</v>
      </c>
      <c r="J37" s="48">
        <v>0.0647</v>
      </c>
      <c r="K37" s="48">
        <v>0.2214</v>
      </c>
      <c r="L37" s="48">
        <v>0.0034</v>
      </c>
      <c r="M37" s="48">
        <v>1.4001</v>
      </c>
      <c r="N37" s="48">
        <v>0.2496</v>
      </c>
      <c r="O37" s="48">
        <v>0.7286</v>
      </c>
      <c r="P37" s="49">
        <v>35.11</v>
      </c>
      <c r="Q37" s="50">
        <v>8387</v>
      </c>
      <c r="R37" s="49">
        <v>38.88</v>
      </c>
      <c r="S37" s="50">
        <v>9286</v>
      </c>
      <c r="T37" s="49">
        <v>49.99</v>
      </c>
      <c r="U37" s="51">
        <v>-7</v>
      </c>
      <c r="V37" s="51">
        <v>6</v>
      </c>
      <c r="W37" s="48"/>
      <c r="X37" s="55"/>
      <c r="Y37" s="55"/>
      <c r="AA37" s="4">
        <f t="shared" si="0"/>
        <v>99.99989999999997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5"/>
      <c r="Y39" s="55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5"/>
      <c r="Y40" s="55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48"/>
      <c r="X41" s="55"/>
      <c r="Y41" s="55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>
        <v>92.5093</v>
      </c>
      <c r="D42" s="48">
        <v>3.9789</v>
      </c>
      <c r="E42" s="48">
        <v>0.9574</v>
      </c>
      <c r="F42" s="48">
        <v>0.1238</v>
      </c>
      <c r="G42" s="48">
        <v>0.202</v>
      </c>
      <c r="H42" s="48">
        <v>0.0087</v>
      </c>
      <c r="I42" s="48">
        <v>0.0618</v>
      </c>
      <c r="J42" s="48">
        <v>0.0516</v>
      </c>
      <c r="K42" s="48">
        <v>0.1881</v>
      </c>
      <c r="L42" s="48">
        <v>0.0048</v>
      </c>
      <c r="M42" s="48">
        <v>1.5152</v>
      </c>
      <c r="N42" s="48">
        <v>0.3983</v>
      </c>
      <c r="O42" s="48">
        <v>0.7291</v>
      </c>
      <c r="P42" s="49">
        <v>34.95</v>
      </c>
      <c r="Q42" s="50">
        <v>8347</v>
      </c>
      <c r="R42" s="49">
        <v>38.7</v>
      </c>
      <c r="S42" s="50">
        <v>9243</v>
      </c>
      <c r="T42" s="49">
        <v>49.74</v>
      </c>
      <c r="U42" s="51">
        <v>-5.1</v>
      </c>
      <c r="V42" s="51">
        <v>7.4</v>
      </c>
      <c r="W42" s="48" t="s">
        <v>35</v>
      </c>
      <c r="X42" s="55" t="s">
        <v>55</v>
      </c>
      <c r="Y42" s="55">
        <v>0.0004</v>
      </c>
      <c r="AA42" s="4">
        <f t="shared" si="0"/>
        <v>99.99990000000003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4"/>
      <c r="U45" s="51"/>
      <c r="V45" s="51"/>
      <c r="W45" s="48"/>
      <c r="X45" s="55"/>
      <c r="Y45" s="55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5"/>
      <c r="Y46" s="55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1">
        <v>42646</v>
      </c>
      <c r="X50" s="82"/>
      <c r="Y50" s="69"/>
    </row>
    <row r="51" spans="3:25" ht="12.75">
      <c r="C51" s="70"/>
      <c r="D51" s="71" t="s">
        <v>27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 t="s">
        <v>29</v>
      </c>
      <c r="Q51" s="72"/>
      <c r="R51" s="71"/>
      <c r="S51" s="71"/>
      <c r="T51" s="71"/>
      <c r="U51" s="71" t="s">
        <v>0</v>
      </c>
      <c r="V51" s="71"/>
      <c r="W51" s="71"/>
      <c r="X51" s="71" t="s">
        <v>16</v>
      </c>
      <c r="Y51" s="70"/>
    </row>
    <row r="52" spans="3:25" ht="18" customHeight="1">
      <c r="C52" s="67" t="s">
        <v>52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 t="s">
        <v>1</v>
      </c>
      <c r="P52" s="67" t="s">
        <v>53</v>
      </c>
      <c r="Q52" s="67"/>
      <c r="R52" s="67"/>
      <c r="S52" s="67"/>
      <c r="T52" s="67"/>
      <c r="U52" s="68"/>
      <c r="V52" s="68"/>
      <c r="W52" s="73">
        <v>42646</v>
      </c>
      <c r="X52" s="74"/>
      <c r="Y52" s="67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48:Y48"/>
    <mergeCell ref="C13:C15"/>
    <mergeCell ref="O13:O15"/>
    <mergeCell ref="R13:R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M18" sqref="M1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3" t="s">
        <v>36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19"/>
    </row>
    <row r="6" spans="2:25" ht="18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2:26" ht="18" customHeight="1">
      <c r="B7" s="84" t="s">
        <v>64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/>
    </row>
    <row r="8" spans="2:25" ht="18" customHeight="1">
      <c r="B8" s="85" t="s">
        <v>62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2:25" ht="24" customHeight="1">
      <c r="B10" s="109" t="s">
        <v>63</v>
      </c>
      <c r="C10" s="11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8" t="s">
        <v>26</v>
      </c>
      <c r="C11" s="75" t="s">
        <v>40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101" t="s">
        <v>41</v>
      </c>
      <c r="X11" s="104" t="s">
        <v>43</v>
      </c>
      <c r="Y11" s="21"/>
      <c r="Z11"/>
    </row>
    <row r="12" spans="2:26" ht="48.75" customHeight="1">
      <c r="B12" s="79"/>
      <c r="C12" s="102" t="s">
        <v>61</v>
      </c>
      <c r="D12" s="102" t="s">
        <v>59</v>
      </c>
      <c r="E12" s="102" t="s">
        <v>56</v>
      </c>
      <c r="F12" s="103" t="s">
        <v>57</v>
      </c>
      <c r="G12" s="103" t="s">
        <v>58</v>
      </c>
      <c r="H12" s="87"/>
      <c r="I12" s="87"/>
      <c r="J12" s="87"/>
      <c r="K12" s="87"/>
      <c r="L12" s="87"/>
      <c r="M12" s="78"/>
      <c r="N12" s="78"/>
      <c r="O12" s="78"/>
      <c r="P12" s="78"/>
      <c r="Q12" s="78"/>
      <c r="R12" s="78"/>
      <c r="S12" s="78"/>
      <c r="T12" s="78"/>
      <c r="U12" s="78"/>
      <c r="V12" s="98"/>
      <c r="W12" s="101"/>
      <c r="X12" s="105"/>
      <c r="Y12" s="21"/>
      <c r="Z12"/>
    </row>
    <row r="13" spans="2:26" ht="15.75" customHeight="1">
      <c r="B13" s="79"/>
      <c r="C13" s="102"/>
      <c r="D13" s="102"/>
      <c r="E13" s="102"/>
      <c r="F13" s="103"/>
      <c r="G13" s="103"/>
      <c r="H13" s="87"/>
      <c r="I13" s="87"/>
      <c r="J13" s="87"/>
      <c r="K13" s="87"/>
      <c r="L13" s="87"/>
      <c r="M13" s="79"/>
      <c r="N13" s="79"/>
      <c r="O13" s="79"/>
      <c r="P13" s="79"/>
      <c r="Q13" s="79"/>
      <c r="R13" s="79"/>
      <c r="S13" s="79"/>
      <c r="T13" s="79"/>
      <c r="U13" s="79"/>
      <c r="V13" s="99"/>
      <c r="W13" s="101"/>
      <c r="X13" s="105"/>
      <c r="Y13" s="21"/>
      <c r="Z13"/>
    </row>
    <row r="14" spans="2:26" ht="30" customHeight="1">
      <c r="B14" s="95"/>
      <c r="C14" s="102"/>
      <c r="D14" s="102"/>
      <c r="E14" s="102"/>
      <c r="F14" s="103"/>
      <c r="G14" s="103"/>
      <c r="H14" s="87"/>
      <c r="I14" s="87"/>
      <c r="J14" s="87"/>
      <c r="K14" s="87"/>
      <c r="L14" s="87"/>
      <c r="M14" s="80"/>
      <c r="N14" s="80"/>
      <c r="O14" s="80"/>
      <c r="P14" s="80"/>
      <c r="Q14" s="80"/>
      <c r="R14" s="80"/>
      <c r="S14" s="80"/>
      <c r="T14" s="80"/>
      <c r="U14" s="80"/>
      <c r="V14" s="100"/>
      <c r="W14" s="101"/>
      <c r="X14" s="106"/>
      <c r="Y14" s="21"/>
      <c r="Z14"/>
    </row>
    <row r="15" spans="2:27" ht="15.75" customHeight="1">
      <c r="B15" s="56">
        <v>1</v>
      </c>
      <c r="C15" s="112">
        <v>7866.73</v>
      </c>
      <c r="D15" s="112">
        <v>0</v>
      </c>
      <c r="E15" s="112">
        <v>3243.27</v>
      </c>
      <c r="F15" s="112">
        <v>21659.59</v>
      </c>
      <c r="G15" s="112">
        <v>10592.59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>
        <f>SUM(C15:V15)</f>
        <v>43362.17999999999</v>
      </c>
      <c r="X15" s="64">
        <v>34.16</v>
      </c>
      <c r="Y15" s="22"/>
      <c r="Z15" s="107" t="s">
        <v>44</v>
      </c>
      <c r="AA15" s="107"/>
    </row>
    <row r="16" spans="2:27" ht="15.75">
      <c r="B16" s="56">
        <v>2</v>
      </c>
      <c r="C16" s="112">
        <v>7883.48</v>
      </c>
      <c r="D16" s="112">
        <v>0</v>
      </c>
      <c r="E16" s="112">
        <v>3445.85</v>
      </c>
      <c r="F16" s="112">
        <v>20736.21</v>
      </c>
      <c r="G16" s="112">
        <v>11862.28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>
        <f aca="true" t="shared" si="0" ref="W16:W45">SUM(C16:V16)</f>
        <v>43927.82</v>
      </c>
      <c r="X16" s="60">
        <f>IF(Паспорт!P17&gt;0,Паспорт!P17,X15)</f>
        <v>34.16</v>
      </c>
      <c r="Y16" s="22"/>
      <c r="Z16" s="107"/>
      <c r="AA16" s="107"/>
    </row>
    <row r="17" spans="2:27" ht="15.75">
      <c r="B17" s="56">
        <v>3</v>
      </c>
      <c r="C17" s="112">
        <v>8674.17</v>
      </c>
      <c r="D17" s="112">
        <v>0</v>
      </c>
      <c r="E17" s="112">
        <v>3745.29</v>
      </c>
      <c r="F17" s="112">
        <v>21640.91</v>
      </c>
      <c r="G17" s="112">
        <v>11763.88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>
        <f t="shared" si="0"/>
        <v>45824.24999999999</v>
      </c>
      <c r="X17" s="60">
        <f>IF(Паспорт!P18&gt;0,Паспорт!P18,X16)</f>
        <v>34.16</v>
      </c>
      <c r="Y17" s="22"/>
      <c r="Z17" s="107"/>
      <c r="AA17" s="107"/>
    </row>
    <row r="18" spans="2:27" ht="15.75">
      <c r="B18" s="56">
        <v>4</v>
      </c>
      <c r="C18" s="112">
        <v>8446.8</v>
      </c>
      <c r="D18" s="112">
        <v>0</v>
      </c>
      <c r="E18" s="112">
        <v>4460.16</v>
      </c>
      <c r="F18" s="112">
        <v>20241.03</v>
      </c>
      <c r="G18" s="112">
        <v>11174.11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>
        <f t="shared" si="0"/>
        <v>44322.1</v>
      </c>
      <c r="X18" s="60">
        <f>IF(Паспорт!P19&gt;0,Паспорт!P19,X17)</f>
        <v>34.16</v>
      </c>
      <c r="Y18" s="22"/>
      <c r="Z18" s="107"/>
      <c r="AA18" s="107"/>
    </row>
    <row r="19" spans="2:27" ht="15.75">
      <c r="B19" s="56">
        <v>5</v>
      </c>
      <c r="C19" s="112">
        <v>7786.9</v>
      </c>
      <c r="D19" s="112">
        <v>444.02</v>
      </c>
      <c r="E19" s="112">
        <v>3334.75</v>
      </c>
      <c r="F19" s="112">
        <v>20485.76</v>
      </c>
      <c r="G19" s="112">
        <v>10076.44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>
        <f t="shared" si="0"/>
        <v>42127.87</v>
      </c>
      <c r="X19" s="60">
        <f>IF(Паспорт!P20&gt;0,Паспорт!P20,X18)</f>
        <v>34.07</v>
      </c>
      <c r="Y19" s="22"/>
      <c r="Z19" s="107"/>
      <c r="AA19" s="107"/>
    </row>
    <row r="20" spans="2:27" ht="15.75" customHeight="1">
      <c r="B20" s="56">
        <v>6</v>
      </c>
      <c r="C20" s="112">
        <v>7697.62</v>
      </c>
      <c r="D20" s="112">
        <v>0</v>
      </c>
      <c r="E20" s="112">
        <v>4020.4</v>
      </c>
      <c r="F20" s="112">
        <v>21708.92</v>
      </c>
      <c r="G20" s="112">
        <v>9640.05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>
        <f t="shared" si="0"/>
        <v>43066.990000000005</v>
      </c>
      <c r="X20" s="60">
        <f>IF(Паспорт!P21&gt;0,Паспорт!P21,X19)</f>
        <v>34.07</v>
      </c>
      <c r="Y20" s="22"/>
      <c r="Z20" s="107"/>
      <c r="AA20" s="107"/>
    </row>
    <row r="21" spans="2:27" ht="15.75">
      <c r="B21" s="56">
        <v>7</v>
      </c>
      <c r="C21" s="112">
        <v>8145.22</v>
      </c>
      <c r="D21" s="112">
        <v>0</v>
      </c>
      <c r="E21" s="112">
        <v>3235.42</v>
      </c>
      <c r="F21" s="112">
        <v>21631.19</v>
      </c>
      <c r="G21" s="112">
        <v>10474.01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>
        <f t="shared" si="0"/>
        <v>43485.840000000004</v>
      </c>
      <c r="X21" s="60">
        <f>IF(Паспорт!P22&gt;0,Паспорт!P22,X20)</f>
        <v>34.07</v>
      </c>
      <c r="Y21" s="22"/>
      <c r="Z21" s="107"/>
      <c r="AA21" s="107"/>
    </row>
    <row r="22" spans="2:27" ht="15.75">
      <c r="B22" s="56">
        <v>8</v>
      </c>
      <c r="C22" s="112">
        <v>8035.45</v>
      </c>
      <c r="D22" s="112">
        <v>0</v>
      </c>
      <c r="E22" s="112">
        <v>3365.7</v>
      </c>
      <c r="F22" s="112">
        <v>24795.28</v>
      </c>
      <c r="G22" s="112">
        <v>9663.28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>
        <f t="shared" si="0"/>
        <v>45859.71</v>
      </c>
      <c r="X22" s="60">
        <f>IF(Паспорт!P23&gt;0,Паспорт!P23,X21)</f>
        <v>34.07</v>
      </c>
      <c r="Y22" s="22"/>
      <c r="Z22" s="107"/>
      <c r="AA22" s="107"/>
    </row>
    <row r="23" spans="2:27" ht="15" customHeight="1">
      <c r="B23" s="56">
        <v>9</v>
      </c>
      <c r="C23" s="112">
        <v>8234.94</v>
      </c>
      <c r="D23" s="112">
        <v>0</v>
      </c>
      <c r="E23" s="112">
        <v>3564.48</v>
      </c>
      <c r="F23" s="112">
        <v>24044.03</v>
      </c>
      <c r="G23" s="112">
        <v>11388.88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>
        <f t="shared" si="0"/>
        <v>47232.329999999994</v>
      </c>
      <c r="X23" s="60">
        <f>IF(Паспорт!P24&gt;0,Паспорт!P24,X22)</f>
        <v>34.07</v>
      </c>
      <c r="Y23" s="22"/>
      <c r="Z23" s="107"/>
      <c r="AA23" s="107"/>
    </row>
    <row r="24" spans="2:26" ht="15.75">
      <c r="B24" s="56">
        <v>10</v>
      </c>
      <c r="C24" s="112">
        <v>9126.42</v>
      </c>
      <c r="D24" s="112">
        <v>426.4</v>
      </c>
      <c r="E24" s="112">
        <v>3492.12</v>
      </c>
      <c r="F24" s="112">
        <v>24855.98</v>
      </c>
      <c r="G24" s="112">
        <v>12832.86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>
        <f t="shared" si="0"/>
        <v>50733.78</v>
      </c>
      <c r="X24" s="60">
        <f>IF(Паспорт!P25&gt;0,Паспорт!P25,X23)</f>
        <v>34.07</v>
      </c>
      <c r="Y24" s="22"/>
      <c r="Z24" s="29"/>
    </row>
    <row r="25" spans="2:26" ht="15.75">
      <c r="B25" s="56">
        <v>11</v>
      </c>
      <c r="C25" s="112">
        <v>8328.61</v>
      </c>
      <c r="D25" s="112">
        <v>0</v>
      </c>
      <c r="E25" s="112">
        <v>3407.09</v>
      </c>
      <c r="F25" s="112">
        <v>22502.72</v>
      </c>
      <c r="G25" s="112">
        <v>12155.71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>
        <f t="shared" si="0"/>
        <v>46394.13</v>
      </c>
      <c r="X25" s="60">
        <f>IF(Паспорт!P26&gt;0,Паспорт!P26,X24)</f>
        <v>34.07</v>
      </c>
      <c r="Y25" s="22"/>
      <c r="Z25" s="29"/>
    </row>
    <row r="26" spans="2:27" ht="15.75" customHeight="1">
      <c r="B26" s="56">
        <v>12</v>
      </c>
      <c r="C26" s="112">
        <v>7898.49</v>
      </c>
      <c r="D26" s="112">
        <v>0</v>
      </c>
      <c r="E26" s="112">
        <v>3304.83</v>
      </c>
      <c r="F26" s="112">
        <v>23657.45</v>
      </c>
      <c r="G26" s="112">
        <v>11959.18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>
        <f t="shared" si="0"/>
        <v>46819.950000000004</v>
      </c>
      <c r="X26" s="60">
        <f>IF(Паспорт!P27&gt;0,Паспорт!P27,X25)</f>
        <v>34.06</v>
      </c>
      <c r="Y26" s="22"/>
      <c r="Z26" s="108" t="s">
        <v>42</v>
      </c>
      <c r="AA26" s="108"/>
    </row>
    <row r="27" spans="2:27" ht="15.75">
      <c r="B27" s="56">
        <v>13</v>
      </c>
      <c r="C27" s="112">
        <v>8000.6</v>
      </c>
      <c r="D27" s="112">
        <v>0</v>
      </c>
      <c r="E27" s="112">
        <v>4164.6</v>
      </c>
      <c r="F27" s="112">
        <v>22540.2</v>
      </c>
      <c r="G27" s="112">
        <v>11356.53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>
        <f t="shared" si="0"/>
        <v>46061.93</v>
      </c>
      <c r="X27" s="60">
        <f>IF(Паспорт!P28&gt;0,Паспорт!P28,X26)</f>
        <v>34.06</v>
      </c>
      <c r="Y27" s="22"/>
      <c r="Z27" s="108"/>
      <c r="AA27" s="108"/>
    </row>
    <row r="28" spans="2:27" ht="15.75">
      <c r="B28" s="56">
        <v>14</v>
      </c>
      <c r="C28" s="112">
        <v>8374.5</v>
      </c>
      <c r="D28" s="112">
        <v>0</v>
      </c>
      <c r="E28" s="112">
        <v>3460.66</v>
      </c>
      <c r="F28" s="112">
        <v>25146.86</v>
      </c>
      <c r="G28" s="112">
        <v>11915.31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>
        <f t="shared" si="0"/>
        <v>48897.33</v>
      </c>
      <c r="X28" s="60">
        <f>IF(Паспорт!P29&gt;0,Паспорт!P29,X27)</f>
        <v>34.06</v>
      </c>
      <c r="Y28" s="22"/>
      <c r="Z28" s="108"/>
      <c r="AA28" s="108"/>
    </row>
    <row r="29" spans="2:27" ht="15.75">
      <c r="B29" s="56">
        <v>15</v>
      </c>
      <c r="C29" s="112">
        <v>8958.69</v>
      </c>
      <c r="D29" s="112">
        <v>465.26</v>
      </c>
      <c r="E29" s="112">
        <v>4743.78</v>
      </c>
      <c r="F29" s="112">
        <v>27391.44</v>
      </c>
      <c r="G29" s="112">
        <v>13581.15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>
        <f t="shared" si="0"/>
        <v>55140.32</v>
      </c>
      <c r="X29" s="60">
        <f>IF(Паспорт!P30&gt;0,Паспорт!P30,X28)</f>
        <v>34.06</v>
      </c>
      <c r="Y29" s="22"/>
      <c r="Z29" s="108"/>
      <c r="AA29" s="108"/>
    </row>
    <row r="30" spans="2:27" ht="15.75">
      <c r="B30" s="57">
        <v>16</v>
      </c>
      <c r="C30" s="112">
        <v>9091.32</v>
      </c>
      <c r="D30" s="112">
        <v>0</v>
      </c>
      <c r="E30" s="112">
        <v>3980.16</v>
      </c>
      <c r="F30" s="112">
        <v>26209.41</v>
      </c>
      <c r="G30" s="112">
        <v>13257.13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>
        <f t="shared" si="0"/>
        <v>52538.02</v>
      </c>
      <c r="X30" s="60">
        <f>IF(Паспорт!P31&gt;0,Паспорт!P31,X29)</f>
        <v>34.06</v>
      </c>
      <c r="Y30" s="22"/>
      <c r="Z30" s="108"/>
      <c r="AA30" s="108"/>
    </row>
    <row r="31" spans="2:27" ht="15.75">
      <c r="B31" s="57">
        <v>17</v>
      </c>
      <c r="C31" s="112">
        <v>10248.45</v>
      </c>
      <c r="D31" s="112">
        <v>0</v>
      </c>
      <c r="E31" s="112">
        <v>5092.76</v>
      </c>
      <c r="F31" s="112">
        <v>27949.69</v>
      </c>
      <c r="G31" s="112">
        <v>14999.04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>
        <f t="shared" si="0"/>
        <v>58289.94</v>
      </c>
      <c r="X31" s="60">
        <f>IF(Паспорт!P32&gt;0,Паспорт!P32,X30)</f>
        <v>34.06</v>
      </c>
      <c r="Y31" s="22"/>
      <c r="Z31" s="108"/>
      <c r="AA31" s="108"/>
    </row>
    <row r="32" spans="2:26" ht="15.75">
      <c r="B32" s="57">
        <v>18</v>
      </c>
      <c r="C32" s="112">
        <v>11115.34</v>
      </c>
      <c r="D32" s="112">
        <v>0</v>
      </c>
      <c r="E32" s="112">
        <v>7036.67</v>
      </c>
      <c r="F32" s="112">
        <v>28251.97</v>
      </c>
      <c r="G32" s="112">
        <v>18202.71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>
        <f t="shared" si="0"/>
        <v>64606.69</v>
      </c>
      <c r="X32" s="60">
        <f>IF(Паспорт!P33&gt;0,Паспорт!P33,X31)</f>
        <v>34.06</v>
      </c>
      <c r="Y32" s="22"/>
      <c r="Z32" s="29"/>
    </row>
    <row r="33" spans="2:26" ht="15.75">
      <c r="B33" s="57">
        <v>19</v>
      </c>
      <c r="C33" s="112">
        <v>15656.29</v>
      </c>
      <c r="D33" s="112">
        <v>0</v>
      </c>
      <c r="E33" s="112">
        <v>5647.16</v>
      </c>
      <c r="F33" s="112">
        <v>32436.66</v>
      </c>
      <c r="G33" s="112">
        <v>18676.55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>
        <f t="shared" si="0"/>
        <v>72416.66</v>
      </c>
      <c r="X33" s="60">
        <f>IF(Паспорт!P34&gt;0,Паспорт!P34,X32)</f>
        <v>34.11</v>
      </c>
      <c r="Y33" s="22"/>
      <c r="Z33" s="29"/>
    </row>
    <row r="34" spans="2:26" ht="15.75">
      <c r="B34" s="57">
        <v>20</v>
      </c>
      <c r="C34" s="112">
        <v>21621.45</v>
      </c>
      <c r="D34" s="112">
        <v>462.39</v>
      </c>
      <c r="E34" s="112">
        <v>11244.07</v>
      </c>
      <c r="F34" s="112">
        <v>30386</v>
      </c>
      <c r="G34" s="112">
        <v>26048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>
        <f t="shared" si="0"/>
        <v>89761.91</v>
      </c>
      <c r="X34" s="60">
        <f>IF(Паспорт!P35&gt;0,Паспорт!P35,X33)</f>
        <v>34.11</v>
      </c>
      <c r="Y34" s="22"/>
      <c r="Z34" s="29"/>
    </row>
    <row r="35" spans="2:26" ht="15.75">
      <c r="B35" s="57">
        <v>21</v>
      </c>
      <c r="C35" s="112">
        <v>19730.64</v>
      </c>
      <c r="D35" s="112">
        <v>0</v>
      </c>
      <c r="E35" s="112">
        <v>10959.34</v>
      </c>
      <c r="F35" s="112">
        <v>32001.1</v>
      </c>
      <c r="G35" s="112">
        <v>27656.44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>
        <f t="shared" si="0"/>
        <v>90347.52</v>
      </c>
      <c r="X35" s="60">
        <f>IF(Паспорт!P36&gt;0,Паспорт!P36,X34)</f>
        <v>34.11</v>
      </c>
      <c r="Y35" s="22"/>
      <c r="Z35" s="29"/>
    </row>
    <row r="36" spans="2:26" ht="15.75">
      <c r="B36" s="57">
        <v>22</v>
      </c>
      <c r="C36" s="112">
        <v>18743.25</v>
      </c>
      <c r="D36" s="112">
        <v>0</v>
      </c>
      <c r="E36" s="112">
        <v>11107</v>
      </c>
      <c r="F36" s="112">
        <v>32014.65</v>
      </c>
      <c r="G36" s="112">
        <v>26393.67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>
        <f t="shared" si="0"/>
        <v>88258.57</v>
      </c>
      <c r="X36" s="60">
        <f>IF(Паспорт!P37&gt;0,Паспорт!P37,X35)</f>
        <v>35.11</v>
      </c>
      <c r="Y36" s="22"/>
      <c r="Z36" s="29"/>
    </row>
    <row r="37" spans="2:26" ht="15.75">
      <c r="B37" s="57">
        <v>23</v>
      </c>
      <c r="C37" s="112">
        <v>17956.18</v>
      </c>
      <c r="D37" s="112">
        <v>0</v>
      </c>
      <c r="E37" s="112">
        <v>10093.17</v>
      </c>
      <c r="F37" s="112">
        <v>36525.45</v>
      </c>
      <c r="G37" s="112">
        <v>26931.63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>
        <f t="shared" si="0"/>
        <v>91506.43</v>
      </c>
      <c r="X37" s="60">
        <f>IF(Паспорт!P38&gt;0,Паспорт!P38,X36)</f>
        <v>35.11</v>
      </c>
      <c r="Y37" s="22"/>
      <c r="Z37" s="29"/>
    </row>
    <row r="38" spans="2:26" ht="15.75">
      <c r="B38" s="57">
        <v>24</v>
      </c>
      <c r="C38" s="112">
        <v>19764.59</v>
      </c>
      <c r="D38" s="112">
        <v>468.59</v>
      </c>
      <c r="E38" s="112">
        <v>13225.45</v>
      </c>
      <c r="F38" s="112">
        <v>38032.78</v>
      </c>
      <c r="G38" s="112">
        <v>29475.7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>
        <f t="shared" si="0"/>
        <v>100967.11</v>
      </c>
      <c r="X38" s="60">
        <f>IF(Паспорт!P39&gt;0,Паспорт!P39,X37)</f>
        <v>35.11</v>
      </c>
      <c r="Y38" s="22"/>
      <c r="Z38" s="29"/>
    </row>
    <row r="39" spans="2:26" ht="15.75">
      <c r="B39" s="57">
        <v>25</v>
      </c>
      <c r="C39" s="112">
        <v>23613.94</v>
      </c>
      <c r="D39" s="112">
        <v>0</v>
      </c>
      <c r="E39" s="112">
        <v>16100.72</v>
      </c>
      <c r="F39" s="112">
        <v>40377.91</v>
      </c>
      <c r="G39" s="112">
        <v>32767.13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>
        <f t="shared" si="0"/>
        <v>112859.70000000001</v>
      </c>
      <c r="X39" s="60">
        <f>IF(Паспорт!P40&gt;0,Паспорт!P40,X38)</f>
        <v>35.11</v>
      </c>
      <c r="Y39" s="22"/>
      <c r="Z39" s="29"/>
    </row>
    <row r="40" spans="2:26" ht="15.75">
      <c r="B40" s="57">
        <v>26</v>
      </c>
      <c r="C40" s="112">
        <v>20769.31</v>
      </c>
      <c r="D40" s="112">
        <v>0</v>
      </c>
      <c r="E40" s="112">
        <v>14562.17</v>
      </c>
      <c r="F40" s="112">
        <v>39501.21</v>
      </c>
      <c r="G40" s="112">
        <v>31345.64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>
        <f t="shared" si="0"/>
        <v>106178.33</v>
      </c>
      <c r="X40" s="60">
        <f>IF(Паспорт!P41&gt;0,Паспорт!P41,X39)</f>
        <v>35.11</v>
      </c>
      <c r="Y40" s="22"/>
      <c r="Z40" s="29"/>
    </row>
    <row r="41" spans="2:26" ht="15.75">
      <c r="B41" s="57">
        <v>27</v>
      </c>
      <c r="C41" s="112">
        <v>18534.13</v>
      </c>
      <c r="D41" s="112">
        <v>0</v>
      </c>
      <c r="E41" s="112">
        <v>13942.55</v>
      </c>
      <c r="F41" s="112">
        <v>42911.95</v>
      </c>
      <c r="G41" s="112">
        <v>31491.46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>
        <f t="shared" si="0"/>
        <v>106880.09</v>
      </c>
      <c r="X41" s="60">
        <f>IF(Паспорт!P42&gt;0,Паспорт!P42,X40)</f>
        <v>34.95</v>
      </c>
      <c r="Y41" s="22"/>
      <c r="Z41" s="29"/>
    </row>
    <row r="42" spans="2:26" ht="15.75">
      <c r="B42" s="57">
        <v>28</v>
      </c>
      <c r="C42" s="112">
        <v>19709.57</v>
      </c>
      <c r="D42" s="112">
        <v>385.85</v>
      </c>
      <c r="E42" s="112">
        <v>12917.71</v>
      </c>
      <c r="F42" s="112">
        <v>44229.15</v>
      </c>
      <c r="G42" s="112">
        <v>34164.93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>
        <f t="shared" si="0"/>
        <v>111407.20999999999</v>
      </c>
      <c r="X42" s="60">
        <f>IF(Паспорт!P43&gt;0,Паспорт!P43,X41)</f>
        <v>34.95</v>
      </c>
      <c r="Y42" s="22"/>
      <c r="Z42" s="29"/>
    </row>
    <row r="43" spans="2:26" ht="15.75" customHeight="1">
      <c r="B43" s="57">
        <v>29</v>
      </c>
      <c r="C43" s="112">
        <v>20729.76</v>
      </c>
      <c r="D43" s="112">
        <v>0</v>
      </c>
      <c r="E43" s="112">
        <v>14379.75</v>
      </c>
      <c r="F43" s="112">
        <v>44274.47</v>
      </c>
      <c r="G43" s="112">
        <v>34225.64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>
        <f t="shared" si="0"/>
        <v>113609.62</v>
      </c>
      <c r="X43" s="60">
        <f>IF(Паспорт!P44&gt;0,Паспорт!P44,X42)</f>
        <v>34.95</v>
      </c>
      <c r="Y43" s="22"/>
      <c r="Z43" s="29"/>
    </row>
    <row r="44" spans="2:26" ht="15.75" customHeight="1">
      <c r="B44" s="57">
        <v>30</v>
      </c>
      <c r="C44" s="112">
        <v>18709.23</v>
      </c>
      <c r="D44" s="112">
        <v>28486.38</v>
      </c>
      <c r="E44" s="112">
        <v>12325.66</v>
      </c>
      <c r="F44" s="112">
        <v>42011.45</v>
      </c>
      <c r="G44" s="112">
        <v>28392.95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>
        <f t="shared" si="0"/>
        <v>129925.67</v>
      </c>
      <c r="X44" s="60">
        <f>IF(Паспорт!P45&gt;0,Паспорт!P45,X43)</f>
        <v>34.95</v>
      </c>
      <c r="Y44" s="22"/>
      <c r="Z44" s="29"/>
    </row>
    <row r="45" spans="2:26" ht="15.75" customHeight="1">
      <c r="B45" s="57">
        <v>31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>
        <f t="shared" si="0"/>
        <v>0</v>
      </c>
      <c r="X45" s="60">
        <f>IF(Паспорт!P46&gt;0,Паспорт!P46,X44)</f>
        <v>34.95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389452.07000000007</v>
      </c>
      <c r="D46" s="61">
        <f t="shared" si="1"/>
        <v>31138.89</v>
      </c>
      <c r="E46" s="61">
        <f t="shared" si="1"/>
        <v>217602.74</v>
      </c>
      <c r="F46" s="61">
        <f t="shared" si="1"/>
        <v>880151.4199999998</v>
      </c>
      <c r="G46" s="61">
        <f t="shared" si="1"/>
        <v>564464.8799999999</v>
      </c>
      <c r="H46" s="61">
        <f t="shared" si="1"/>
        <v>0</v>
      </c>
      <c r="I46" s="61">
        <f t="shared" si="1"/>
        <v>0</v>
      </c>
      <c r="J46" s="61">
        <f t="shared" si="1"/>
        <v>0</v>
      </c>
      <c r="K46" s="61">
        <f t="shared" si="1"/>
        <v>0</v>
      </c>
      <c r="L46" s="61">
        <f t="shared" si="1"/>
        <v>0</v>
      </c>
      <c r="M46" s="61">
        <f t="shared" si="1"/>
        <v>0</v>
      </c>
      <c r="N46" s="61">
        <f t="shared" si="1"/>
        <v>0</v>
      </c>
      <c r="O46" s="61">
        <f t="shared" si="1"/>
        <v>0</v>
      </c>
      <c r="P46" s="61">
        <f t="shared" si="1"/>
        <v>0</v>
      </c>
      <c r="Q46" s="61">
        <f t="shared" si="1"/>
        <v>0</v>
      </c>
      <c r="R46" s="61">
        <f t="shared" si="1"/>
        <v>0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2082810</v>
      </c>
      <c r="X46" s="63">
        <f>SUMPRODUCT(X15:X45,W15:W45)/SUM(W15:W45)</f>
        <v>34.52539996355885</v>
      </c>
      <c r="Y46" s="27"/>
      <c r="Z46" s="108" t="s">
        <v>42</v>
      </c>
      <c r="AA46" s="108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1">
        <v>42646</v>
      </c>
      <c r="X50" s="82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81">
        <v>42646</v>
      </c>
      <c r="X52" s="82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2016-10-05T12:57:34Z</cp:lastPrinted>
  <dcterms:created xsi:type="dcterms:W3CDTF">2010-01-29T08:37:16Z</dcterms:created>
  <dcterms:modified xsi:type="dcterms:W3CDTF">2016-10-06T12:09:28Z</dcterms:modified>
  <cp:category/>
  <cp:version/>
  <cp:contentType/>
  <cp:contentStatus/>
</cp:coreProperties>
</file>