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'Додаток'!$A$1:$H$46</definedName>
    <definedName name="_xlnm.Print_Area" localSheetId="0">'Паспорт'!$A$1:$Y$51</definedName>
  </definedNames>
  <calcPr fullCalcOnLoad="1"/>
</workbook>
</file>

<file path=xl/sharedStrings.xml><?xml version="1.0" encoding="utf-8"?>
<sst xmlns="http://schemas.openxmlformats.org/spreadsheetml/2006/main" count="74" uniqueCount="66">
  <si>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</si>
  <si>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</si>
  <si>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</si>
  <si>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</si>
  <si>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</si>
  <si>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</si>
  <si>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</si>
  <si>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</si>
  <si>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</si>
  <si>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</si>
  <si>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</si>
  <si>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</si>
  <si>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</si>
  <si>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</si>
  <si>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</si>
  <si>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</si>
  <si>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</si>
  <si>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</si>
  <si>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</si>
  <si>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</si>
  <si>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</si>
  <si>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</si>
  <si>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</si>
  <si>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</si>
  <si>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</si>
  <si>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</si>
  <si>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</si>
  <si>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</si>
  <si>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</si>
  <si>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</si>
  <si>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</si>
  <si>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</si>
  <si>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</si>
  <si>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</si>
  <si>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</si>
  <si>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</si>
  <si>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</si>
  <si>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</si>
  <si>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</si>
  <si>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</si>
  <si>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</si>
  <si>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</si>
  <si>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</si>
  <si>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</si>
  <si>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</si>
  <si>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</si>
  <si>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ГРС  "Лісна Стінка"</t>
  </si>
  <si>
    <t>ГРС  "Савинці"</t>
  </si>
  <si>
    <t>ГРС  "Заліман"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</si>
  <si>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</si>
  <si>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</si>
  <si>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</si>
  <si>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</si>
  <si>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</si>
  <si>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</si>
  <si>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</si>
  <si>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</si>
  <si>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</si>
  <si>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</si>
  <si>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</si>
  <si>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t xml:space="preserve"> ГРС "Восток"</t>
  </si>
  <si>
    <t xml:space="preserve"> ПАСПОРТ ФІЗИКО-ХІМІЧНИХ ПОКАЗНИКІВ ПРИРОДНОГО ГАЗУ № 19-26 вересень</t>
  </si>
  <si>
    <t>03 жовтня 2016 р.</t>
  </si>
  <si>
    <t>Додаток до  ПАСПОРТА ФІЗИКО-ХІМІЧНИХ ПОКАЗНИКІВ ПРИРОДНОГО ГАЗУ № 19-26 вересень</t>
  </si>
  <si>
    <r>
      <t xml:space="preserve"> з </t>
    </r>
    <r>
      <rPr>
        <b/>
        <sz val="10"/>
        <rFont val="Arial"/>
        <family val="2"/>
      </rPr>
      <t xml:space="preserve"> 01.09.2016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30.09.2016 р.</t>
    </r>
  </si>
  <si>
    <r>
      <t xml:space="preserve"> з </t>
    </r>
    <r>
      <rPr>
        <b/>
        <sz val="10"/>
        <rFont val="Arial"/>
        <family val="2"/>
      </rPr>
      <t xml:space="preserve"> 01.09.2016 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30.09.2016р.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</si>
</sst>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sz val="10"/>
      <name val="Times New Roman Cyr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1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9" fillId="0" borderId="15" xfId="0" applyNumberFormat="1" applyFont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91" fillId="0" borderId="27" xfId="0" applyFont="1" applyBorder="1" applyAlignment="1">
      <alignment horizontal="center" vertical="center" textRotation="90" wrapText="1"/>
    </xf>
    <xf numFmtId="0" fontId="91" fillId="0" borderId="28" xfId="0" applyFont="1" applyBorder="1" applyAlignment="1">
      <alignment horizontal="center" vertical="center" textRotation="90" wrapText="1"/>
    </xf>
    <xf numFmtId="0" fontId="91" fillId="0" borderId="29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view="pageBreakPreview" zoomScaleSheetLayoutView="100" zoomScalePageLayoutView="0" workbookViewId="0" topLeftCell="A1">
      <selection activeCell="K13" sqref="K13:K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8.00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25"/>
      <c r="C1" s="25"/>
      <c r="D1" s="25"/>
      <c r="E1" s="25"/>
      <c r="F1" s="25"/>
      <c r="G1" s="25"/>
      <c r="H1" s="25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">
        <v>25</v>
      </c>
      <c r="T1" s="48"/>
      <c r="U1" s="48"/>
      <c r="V1" s="48"/>
      <c r="W1" s="48"/>
      <c r="X1" s="48"/>
      <c r="Y1" s="49"/>
      <c r="AA1" s="24"/>
    </row>
    <row r="2" spans="2:27" ht="12.75">
      <c r="B2" s="25"/>
      <c r="C2" s="25"/>
      <c r="D2" s="25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48" t="s">
        <v>44</v>
      </c>
      <c r="T2" s="48"/>
      <c r="U2" s="48"/>
      <c r="V2" s="48"/>
      <c r="W2" s="48"/>
      <c r="X2" s="48"/>
      <c r="Y2" s="49"/>
      <c r="AA2" s="24"/>
    </row>
    <row r="3" spans="2:27" ht="12.75">
      <c r="B3" s="26"/>
      <c r="C3" s="26"/>
      <c r="D3" s="26"/>
      <c r="E3" s="25"/>
      <c r="F3" s="25"/>
      <c r="G3" s="25"/>
      <c r="H3" s="25"/>
      <c r="I3" s="24"/>
      <c r="J3" s="27"/>
      <c r="K3" s="27"/>
      <c r="L3" s="27"/>
      <c r="M3" s="27"/>
      <c r="N3" s="27"/>
      <c r="O3" s="28"/>
      <c r="P3" s="28"/>
      <c r="Q3" s="28"/>
      <c r="R3" s="28"/>
      <c r="S3" s="48" t="s">
        <v>45</v>
      </c>
      <c r="T3" s="48"/>
      <c r="U3" s="48"/>
      <c r="V3" s="48"/>
      <c r="W3" s="48"/>
      <c r="X3" s="48"/>
      <c r="Y3" s="50"/>
      <c r="AA3" s="28"/>
    </row>
    <row r="4" spans="2:27" ht="12.75">
      <c r="B4" s="25"/>
      <c r="C4" s="25"/>
      <c r="D4" s="25"/>
      <c r="E4" s="25"/>
      <c r="F4" s="25"/>
      <c r="G4" s="25"/>
      <c r="H4" s="25"/>
      <c r="I4" s="24"/>
      <c r="J4" s="27"/>
      <c r="K4" s="27"/>
      <c r="L4" s="27"/>
      <c r="M4" s="27"/>
      <c r="N4" s="27"/>
      <c r="O4" s="28"/>
      <c r="P4" s="28"/>
      <c r="Q4" s="28"/>
      <c r="R4" s="28"/>
      <c r="S4" s="48" t="s">
        <v>26</v>
      </c>
      <c r="T4" s="48"/>
      <c r="U4" s="48"/>
      <c r="V4" s="48"/>
      <c r="W4" s="48"/>
      <c r="X4" s="48"/>
      <c r="Y4" s="50"/>
      <c r="AA4" s="28"/>
    </row>
    <row r="5" spans="2:27" ht="12.75">
      <c r="B5" s="25"/>
      <c r="C5" s="25"/>
      <c r="D5" s="25"/>
      <c r="E5" s="25"/>
      <c r="F5" s="25"/>
      <c r="G5" s="25"/>
      <c r="H5" s="25"/>
      <c r="I5" s="24"/>
      <c r="J5" s="27"/>
      <c r="K5" s="27"/>
      <c r="L5" s="27"/>
      <c r="M5" s="27"/>
      <c r="N5" s="27"/>
      <c r="O5" s="28"/>
      <c r="P5" s="28"/>
      <c r="Q5" s="28"/>
      <c r="R5" s="28"/>
      <c r="S5" s="48" t="s">
        <v>55</v>
      </c>
      <c r="T5" s="48"/>
      <c r="U5" s="48"/>
      <c r="V5" s="48"/>
      <c r="W5" s="48"/>
      <c r="X5" s="48"/>
      <c r="Y5" s="50"/>
      <c r="AA5" s="28"/>
    </row>
    <row r="6" spans="2:27" ht="15" hidden="1">
      <c r="B6" s="2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1:27" ht="18" customHeight="1">
      <c r="A7" s="88" t="s">
        <v>61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28"/>
      <c r="AA7" s="28"/>
    </row>
    <row r="8" spans="1:27" ht="18" customHeight="1">
      <c r="A8" s="89" t="s">
        <v>56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28"/>
      <c r="AA8" s="28"/>
    </row>
    <row r="9" spans="1:27" ht="18" customHeight="1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28"/>
    </row>
    <row r="10" spans="1:27" ht="18" customHeight="1">
      <c r="A10" s="90" t="s">
        <v>65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51"/>
      <c r="AA10" s="28"/>
    </row>
    <row r="11" spans="2:27" ht="12" customHeight="1" hidden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"/>
      <c r="AA11" s="2"/>
    </row>
    <row r="12" spans="2:29" ht="30" customHeight="1">
      <c r="B12" s="92" t="s">
        <v>24</v>
      </c>
      <c r="C12" s="95" t="s">
        <v>16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5</v>
      </c>
      <c r="P12" s="96"/>
      <c r="Q12" s="96"/>
      <c r="R12" s="96"/>
      <c r="S12" s="96"/>
      <c r="T12" s="96"/>
      <c r="U12" s="102" t="s">
        <v>20</v>
      </c>
      <c r="V12" s="92" t="s">
        <v>21</v>
      </c>
      <c r="W12" s="92" t="s">
        <v>29</v>
      </c>
      <c r="X12" s="92" t="s">
        <v>23</v>
      </c>
      <c r="Y12" s="101" t="s">
        <v>22</v>
      </c>
      <c r="Z12" s="41"/>
      <c r="AB12" s="5"/>
      <c r="AC12"/>
    </row>
    <row r="13" spans="2:29" ht="48.75" customHeight="1">
      <c r="B13" s="93"/>
      <c r="C13" s="99" t="s">
        <v>1</v>
      </c>
      <c r="D13" s="91" t="s">
        <v>2</v>
      </c>
      <c r="E13" s="91" t="s">
        <v>3</v>
      </c>
      <c r="F13" s="91" t="s">
        <v>4</v>
      </c>
      <c r="G13" s="91" t="s">
        <v>7</v>
      </c>
      <c r="H13" s="91" t="s">
        <v>8</v>
      </c>
      <c r="I13" s="91" t="s">
        <v>9</v>
      </c>
      <c r="J13" s="91" t="s">
        <v>10</v>
      </c>
      <c r="K13" s="91" t="s">
        <v>11</v>
      </c>
      <c r="L13" s="91" t="s">
        <v>12</v>
      </c>
      <c r="M13" s="92" t="s">
        <v>13</v>
      </c>
      <c r="N13" s="92" t="s">
        <v>14</v>
      </c>
      <c r="O13" s="92" t="s">
        <v>6</v>
      </c>
      <c r="P13" s="92" t="s">
        <v>17</v>
      </c>
      <c r="Q13" s="92" t="s">
        <v>27</v>
      </c>
      <c r="R13" s="92" t="s">
        <v>18</v>
      </c>
      <c r="S13" s="92" t="s">
        <v>28</v>
      </c>
      <c r="T13" s="92" t="s">
        <v>19</v>
      </c>
      <c r="U13" s="103"/>
      <c r="V13" s="93"/>
      <c r="W13" s="93"/>
      <c r="X13" s="93"/>
      <c r="Y13" s="93"/>
      <c r="Z13" s="2"/>
      <c r="AB13" s="5"/>
      <c r="AC13"/>
    </row>
    <row r="14" spans="2:29" ht="15.75" customHeight="1">
      <c r="B14" s="93"/>
      <c r="C14" s="99"/>
      <c r="D14" s="91"/>
      <c r="E14" s="91"/>
      <c r="F14" s="91"/>
      <c r="G14" s="91"/>
      <c r="H14" s="91"/>
      <c r="I14" s="91"/>
      <c r="J14" s="91"/>
      <c r="K14" s="91"/>
      <c r="L14" s="91"/>
      <c r="M14" s="93"/>
      <c r="N14" s="93"/>
      <c r="O14" s="93"/>
      <c r="P14" s="93"/>
      <c r="Q14" s="93"/>
      <c r="R14" s="93"/>
      <c r="S14" s="93"/>
      <c r="T14" s="93"/>
      <c r="U14" s="103"/>
      <c r="V14" s="93"/>
      <c r="W14" s="93"/>
      <c r="X14" s="93"/>
      <c r="Y14" s="93"/>
      <c r="Z14" s="2"/>
      <c r="AB14" s="5"/>
      <c r="AC14"/>
    </row>
    <row r="15" spans="2:29" ht="30" customHeight="1">
      <c r="B15" s="94"/>
      <c r="C15" s="99"/>
      <c r="D15" s="91"/>
      <c r="E15" s="91"/>
      <c r="F15" s="91"/>
      <c r="G15" s="91"/>
      <c r="H15" s="91"/>
      <c r="I15" s="91"/>
      <c r="J15" s="91"/>
      <c r="K15" s="91"/>
      <c r="L15" s="91"/>
      <c r="M15" s="100"/>
      <c r="N15" s="100"/>
      <c r="O15" s="100"/>
      <c r="P15" s="100"/>
      <c r="Q15" s="100"/>
      <c r="R15" s="100"/>
      <c r="S15" s="100"/>
      <c r="T15" s="100"/>
      <c r="U15" s="104"/>
      <c r="V15" s="100"/>
      <c r="W15" s="100"/>
      <c r="X15" s="100"/>
      <c r="Y15" s="100"/>
      <c r="Z15" s="2"/>
      <c r="AB15" s="5"/>
      <c r="AC15"/>
    </row>
    <row r="16" spans="2:29" ht="12.75">
      <c r="B16" s="9">
        <v>1</v>
      </c>
      <c r="C16" s="76">
        <v>92.6064</v>
      </c>
      <c r="D16" s="77">
        <v>4.1129</v>
      </c>
      <c r="E16" s="77">
        <v>0.9718</v>
      </c>
      <c r="F16" s="77">
        <v>0.1254</v>
      </c>
      <c r="G16" s="77">
        <v>0.2036</v>
      </c>
      <c r="H16" s="77">
        <v>0.0116</v>
      </c>
      <c r="I16" s="77">
        <v>0.0633</v>
      </c>
      <c r="J16" s="77">
        <v>0.0502</v>
      </c>
      <c r="K16" s="77">
        <v>0.1564</v>
      </c>
      <c r="L16" s="77">
        <v>0.0142</v>
      </c>
      <c r="M16" s="77">
        <v>1.4438</v>
      </c>
      <c r="N16" s="77">
        <v>0.2404</v>
      </c>
      <c r="O16" s="77">
        <v>0.7272</v>
      </c>
      <c r="P16" s="78">
        <v>35.0291</v>
      </c>
      <c r="Q16" s="78">
        <v>8366.56</v>
      </c>
      <c r="R16" s="78">
        <v>38.7871</v>
      </c>
      <c r="S16" s="78">
        <v>9264.14</v>
      </c>
      <c r="T16" s="78">
        <v>49.9192</v>
      </c>
      <c r="U16" s="6">
        <v>17.5</v>
      </c>
      <c r="V16" s="6"/>
      <c r="W16" s="77"/>
      <c r="X16" s="29"/>
      <c r="Y16" s="10"/>
      <c r="AA16" s="3">
        <f aca="true" t="shared" si="0" ref="AA16:AA45">SUM(C16:N16)</f>
        <v>99.99999999999999</v>
      </c>
      <c r="AB16" s="23" t="str">
        <f>IF(AA16=100,"ОК"," ")</f>
        <v>ОК</v>
      </c>
      <c r="AC16"/>
    </row>
    <row r="17" spans="2:29" ht="12.75">
      <c r="B17" s="9">
        <v>2</v>
      </c>
      <c r="C17" s="76">
        <v>92.509</v>
      </c>
      <c r="D17" s="77">
        <v>4.1375</v>
      </c>
      <c r="E17" s="77">
        <v>1.0089</v>
      </c>
      <c r="F17" s="77">
        <v>0.1308</v>
      </c>
      <c r="G17" s="77">
        <v>0.2127</v>
      </c>
      <c r="H17" s="77">
        <v>0.0113</v>
      </c>
      <c r="I17" s="77">
        <v>0.0652</v>
      </c>
      <c r="J17" s="77">
        <v>0.0514</v>
      </c>
      <c r="K17" s="77">
        <v>0.1569</v>
      </c>
      <c r="L17" s="77">
        <v>0.009</v>
      </c>
      <c r="M17" s="77">
        <v>1.4693</v>
      </c>
      <c r="N17" s="77">
        <v>0.238</v>
      </c>
      <c r="O17" s="77">
        <v>0.7281</v>
      </c>
      <c r="P17" s="78">
        <v>35.0634</v>
      </c>
      <c r="Q17" s="78">
        <v>8374.75</v>
      </c>
      <c r="R17" s="78">
        <v>38.8237</v>
      </c>
      <c r="S17" s="78">
        <v>9272.88</v>
      </c>
      <c r="T17" s="78">
        <v>49.9327</v>
      </c>
      <c r="U17" s="6">
        <v>17.5</v>
      </c>
      <c r="V17" s="6"/>
      <c r="W17" s="77"/>
      <c r="X17" s="29"/>
      <c r="Y17" s="10"/>
      <c r="AA17" s="3">
        <f t="shared" si="0"/>
        <v>100</v>
      </c>
      <c r="AB17" s="23" t="str">
        <f>IF(AA17=100,"ОК"," ")</f>
        <v>ОК</v>
      </c>
      <c r="AC17"/>
    </row>
    <row r="18" spans="2:29" ht="12.75">
      <c r="B18" s="9">
        <v>3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8"/>
      <c r="R18" s="78"/>
      <c r="S18" s="78"/>
      <c r="T18" s="78"/>
      <c r="U18" s="6"/>
      <c r="V18" s="6"/>
      <c r="W18" s="77"/>
      <c r="X18" s="10"/>
      <c r="Y18" s="10"/>
      <c r="AA18" s="3">
        <f t="shared" si="0"/>
        <v>0</v>
      </c>
      <c r="AB18" s="23" t="str">
        <f>IF(AA18=100,"ОК"," ")</f>
        <v> </v>
      </c>
      <c r="AC18"/>
    </row>
    <row r="19" spans="2:29" ht="12.75">
      <c r="B19" s="86">
        <v>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8"/>
      <c r="R19" s="78"/>
      <c r="S19" s="78"/>
      <c r="T19" s="78"/>
      <c r="U19" s="82"/>
      <c r="V19" s="82"/>
      <c r="W19" s="77"/>
      <c r="X19" s="74"/>
      <c r="Y19" s="75"/>
      <c r="Z19" s="73"/>
      <c r="AA19" s="3">
        <f t="shared" si="0"/>
        <v>0</v>
      </c>
      <c r="AB19" s="23" t="str">
        <f aca="true" t="shared" si="1" ref="AB19:AB45">IF(AA19=100,"ОК"," ")</f>
        <v> </v>
      </c>
      <c r="AC19"/>
    </row>
    <row r="20" spans="2:29" ht="12.75">
      <c r="B20" s="9">
        <v>5</v>
      </c>
      <c r="C20" s="76">
        <v>92.6048</v>
      </c>
      <c r="D20" s="77">
        <v>4.122</v>
      </c>
      <c r="E20" s="77">
        <v>0.9732</v>
      </c>
      <c r="F20" s="77">
        <v>0.1261</v>
      </c>
      <c r="G20" s="77">
        <v>0.2051</v>
      </c>
      <c r="H20" s="77">
        <v>0.012</v>
      </c>
      <c r="I20" s="77">
        <v>0.0628</v>
      </c>
      <c r="J20" s="77">
        <v>0.0499</v>
      </c>
      <c r="K20" s="77">
        <v>0.1455</v>
      </c>
      <c r="L20" s="77">
        <v>0.0096</v>
      </c>
      <c r="M20" s="77">
        <v>1.4458</v>
      </c>
      <c r="N20" s="77">
        <v>0.2433</v>
      </c>
      <c r="O20" s="77">
        <v>0.7269</v>
      </c>
      <c r="P20" s="78">
        <v>35.0193</v>
      </c>
      <c r="Q20" s="78">
        <v>8364.22</v>
      </c>
      <c r="R20" s="78">
        <v>38.7766</v>
      </c>
      <c r="S20" s="78">
        <v>9261.63</v>
      </c>
      <c r="T20" s="78">
        <v>49.9129</v>
      </c>
      <c r="U20" s="6">
        <v>17.3</v>
      </c>
      <c r="V20" s="6"/>
      <c r="W20" s="77"/>
      <c r="X20" s="29"/>
      <c r="Y20" s="10"/>
      <c r="AA20" s="3">
        <f t="shared" si="0"/>
        <v>100.0001</v>
      </c>
      <c r="AB20" s="23" t="str">
        <f t="shared" si="1"/>
        <v> </v>
      </c>
      <c r="AC20"/>
    </row>
    <row r="21" spans="2:29" ht="12.75">
      <c r="B21" s="9">
        <v>6</v>
      </c>
      <c r="C21" s="76">
        <v>92.6321</v>
      </c>
      <c r="D21" s="77">
        <v>4.1316</v>
      </c>
      <c r="E21" s="77">
        <v>0.9791</v>
      </c>
      <c r="F21" s="77">
        <v>0.1258</v>
      </c>
      <c r="G21" s="77">
        <v>0.2056</v>
      </c>
      <c r="H21" s="77">
        <v>0.0116</v>
      </c>
      <c r="I21" s="77">
        <v>0.0634</v>
      </c>
      <c r="J21" s="77">
        <v>0.0508</v>
      </c>
      <c r="K21" s="77">
        <v>0.1374</v>
      </c>
      <c r="L21" s="77">
        <v>0.0091</v>
      </c>
      <c r="M21" s="77">
        <v>1.4497</v>
      </c>
      <c r="N21" s="77">
        <v>0.2039</v>
      </c>
      <c r="O21" s="77">
        <v>0.7264</v>
      </c>
      <c r="P21" s="78">
        <v>35.275</v>
      </c>
      <c r="Q21" s="78">
        <v>8366.17</v>
      </c>
      <c r="R21" s="78">
        <v>38.7859</v>
      </c>
      <c r="S21" s="78">
        <v>9263.85</v>
      </c>
      <c r="T21" s="78">
        <v>49.943</v>
      </c>
      <c r="U21" s="6">
        <v>15.1</v>
      </c>
      <c r="V21" s="6"/>
      <c r="W21" s="77"/>
      <c r="X21" s="29"/>
      <c r="Y21" s="10"/>
      <c r="AA21" s="3">
        <f t="shared" si="0"/>
        <v>100.0001</v>
      </c>
      <c r="AB21" s="23" t="str">
        <f t="shared" si="1"/>
        <v> </v>
      </c>
      <c r="AC21"/>
    </row>
    <row r="22" spans="2:29" ht="12.75">
      <c r="B22" s="9">
        <v>7</v>
      </c>
      <c r="C22" s="76">
        <v>92.52</v>
      </c>
      <c r="D22" s="77">
        <v>4.1595</v>
      </c>
      <c r="E22" s="77">
        <v>0.9979</v>
      </c>
      <c r="F22" s="77">
        <v>0.12758</v>
      </c>
      <c r="G22" s="77">
        <v>0.2051</v>
      </c>
      <c r="H22" s="77">
        <v>0.0118</v>
      </c>
      <c r="I22" s="77">
        <v>0.0612</v>
      </c>
      <c r="J22" s="77">
        <v>0.0489</v>
      </c>
      <c r="K22" s="77">
        <v>0.1315</v>
      </c>
      <c r="L22" s="77">
        <v>0.008</v>
      </c>
      <c r="M22" s="77">
        <v>1.4802</v>
      </c>
      <c r="N22" s="77">
        <v>0.2484</v>
      </c>
      <c r="O22" s="77">
        <v>0.7272</v>
      </c>
      <c r="P22" s="78">
        <v>35.0093</v>
      </c>
      <c r="Q22" s="78">
        <v>8361.83</v>
      </c>
      <c r="R22" s="78">
        <v>38.7654</v>
      </c>
      <c r="S22" s="78">
        <v>9258.96</v>
      </c>
      <c r="T22" s="78">
        <v>49.8889</v>
      </c>
      <c r="U22" s="6">
        <v>9.7</v>
      </c>
      <c r="V22" s="6"/>
      <c r="W22" s="77"/>
      <c r="X22" s="29"/>
      <c r="Y22" s="10"/>
      <c r="AA22" s="3">
        <f t="shared" si="0"/>
        <v>100.00007999999998</v>
      </c>
      <c r="AB22" s="23" t="str">
        <f t="shared" si="1"/>
        <v> </v>
      </c>
      <c r="AC22"/>
    </row>
    <row r="23" spans="2:29" ht="12.75">
      <c r="B23" s="9">
        <v>8</v>
      </c>
      <c r="C23" s="76">
        <v>92.5789</v>
      </c>
      <c r="D23" s="77">
        <v>4.1431</v>
      </c>
      <c r="E23" s="77">
        <v>0.9822</v>
      </c>
      <c r="F23" s="77">
        <v>0.1269</v>
      </c>
      <c r="G23" s="77">
        <v>0.2071</v>
      </c>
      <c r="H23" s="77">
        <v>0.0113</v>
      </c>
      <c r="I23" s="77">
        <v>0.0631</v>
      </c>
      <c r="J23" s="77">
        <v>0.0508</v>
      </c>
      <c r="K23" s="77">
        <v>0.1489</v>
      </c>
      <c r="L23" s="77">
        <v>0.0087</v>
      </c>
      <c r="M23" s="77">
        <v>1.4359</v>
      </c>
      <c r="N23" s="77">
        <v>0.2431</v>
      </c>
      <c r="O23" s="77">
        <v>0.7273</v>
      </c>
      <c r="P23" s="78">
        <v>35.0402</v>
      </c>
      <c r="Q23" s="78">
        <v>8369.21</v>
      </c>
      <c r="R23" s="78">
        <v>38.7991</v>
      </c>
      <c r="S23" s="78">
        <v>9267.01</v>
      </c>
      <c r="T23" s="78">
        <v>49.9304</v>
      </c>
      <c r="U23" s="6">
        <v>8.6</v>
      </c>
      <c r="V23" s="6"/>
      <c r="W23" s="77"/>
      <c r="X23" s="29"/>
      <c r="Y23" s="10"/>
      <c r="AA23" s="3">
        <f t="shared" si="0"/>
        <v>100.00000000000003</v>
      </c>
      <c r="AB23" s="23" t="str">
        <f t="shared" si="1"/>
        <v>ОК</v>
      </c>
      <c r="AC23"/>
    </row>
    <row r="24" spans="2:29" ht="15" customHeight="1">
      <c r="B24" s="9">
        <v>9</v>
      </c>
      <c r="C24" s="76">
        <v>92.6124</v>
      </c>
      <c r="D24" s="77">
        <v>4.1177</v>
      </c>
      <c r="E24" s="77">
        <v>0.9687</v>
      </c>
      <c r="F24" s="77">
        <v>0.1256</v>
      </c>
      <c r="G24" s="77">
        <v>0.2049</v>
      </c>
      <c r="H24" s="77">
        <v>0.0119</v>
      </c>
      <c r="I24" s="77">
        <v>0.0627</v>
      </c>
      <c r="J24" s="77">
        <v>0.0504</v>
      </c>
      <c r="K24" s="77">
        <v>0.1486</v>
      </c>
      <c r="L24" s="77">
        <v>0.0089</v>
      </c>
      <c r="M24" s="77">
        <v>1.4554</v>
      </c>
      <c r="N24" s="77">
        <v>0.2328</v>
      </c>
      <c r="O24" s="77">
        <v>0.7269</v>
      </c>
      <c r="P24" s="78">
        <v>35.0202</v>
      </c>
      <c r="Q24" s="78">
        <v>8364.43</v>
      </c>
      <c r="R24" s="78">
        <v>38.7775</v>
      </c>
      <c r="S24" s="78">
        <v>9261.85</v>
      </c>
      <c r="T24" s="78">
        <v>49.9165</v>
      </c>
      <c r="U24" s="6">
        <v>3.2</v>
      </c>
      <c r="V24" s="6"/>
      <c r="W24" s="87"/>
      <c r="X24" s="31"/>
      <c r="Y24" s="31"/>
      <c r="AA24" s="3">
        <f t="shared" si="0"/>
        <v>99.99999999999999</v>
      </c>
      <c r="AB24" s="23" t="str">
        <f t="shared" si="1"/>
        <v>ОК</v>
      </c>
      <c r="AC24"/>
    </row>
    <row r="25" spans="2:29" ht="12.75">
      <c r="B25" s="9">
        <v>10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8"/>
      <c r="R25" s="78"/>
      <c r="S25" s="78"/>
      <c r="T25" s="78"/>
      <c r="U25" s="6"/>
      <c r="V25" s="6"/>
      <c r="W25" s="77"/>
      <c r="X25" s="29"/>
      <c r="Y25" s="10"/>
      <c r="AA25" s="3">
        <f t="shared" si="0"/>
        <v>0</v>
      </c>
      <c r="AB25" s="23" t="str">
        <f t="shared" si="1"/>
        <v> </v>
      </c>
      <c r="AC25"/>
    </row>
    <row r="26" spans="2:29" ht="12.75">
      <c r="B26" s="9">
        <v>11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2"/>
      <c r="Q26" s="82"/>
      <c r="R26" s="82"/>
      <c r="S26" s="82"/>
      <c r="T26" s="82"/>
      <c r="U26" s="84"/>
      <c r="V26" s="6"/>
      <c r="W26" s="77"/>
      <c r="X26" s="29"/>
      <c r="Y26" s="10"/>
      <c r="AA26" s="3">
        <f t="shared" si="0"/>
        <v>0</v>
      </c>
      <c r="AB26" s="23" t="str">
        <f t="shared" si="1"/>
        <v> </v>
      </c>
      <c r="AC26"/>
    </row>
    <row r="27" spans="2:29" ht="12.75">
      <c r="B27" s="9">
        <v>12</v>
      </c>
      <c r="C27" s="76">
        <v>92.576</v>
      </c>
      <c r="D27" s="77">
        <v>4.1582</v>
      </c>
      <c r="E27" s="77">
        <v>0.987</v>
      </c>
      <c r="F27" s="77">
        <v>0.1276</v>
      </c>
      <c r="G27" s="77">
        <v>0.2071</v>
      </c>
      <c r="H27" s="77">
        <v>0.0117</v>
      </c>
      <c r="I27" s="77">
        <v>0.0631</v>
      </c>
      <c r="J27" s="77">
        <v>0.0504</v>
      </c>
      <c r="K27" s="77">
        <v>0.1376</v>
      </c>
      <c r="L27" s="77">
        <v>0.0089</v>
      </c>
      <c r="M27" s="77">
        <v>1.4539</v>
      </c>
      <c r="N27" s="77">
        <v>0.2185</v>
      </c>
      <c r="O27" s="77">
        <v>0.7269</v>
      </c>
      <c r="P27" s="78">
        <v>35.0347</v>
      </c>
      <c r="Q27" s="78">
        <v>8367.89</v>
      </c>
      <c r="R27" s="78">
        <v>38.7933</v>
      </c>
      <c r="S27" s="78">
        <v>9265.62</v>
      </c>
      <c r="T27" s="78">
        <v>49.9357</v>
      </c>
      <c r="U27" s="6">
        <v>2.8</v>
      </c>
      <c r="V27" s="6"/>
      <c r="W27" s="77"/>
      <c r="X27" s="29"/>
      <c r="Y27" s="10"/>
      <c r="AA27" s="3">
        <f t="shared" si="0"/>
        <v>100</v>
      </c>
      <c r="AB27" s="23" t="str">
        <f t="shared" si="1"/>
        <v>ОК</v>
      </c>
      <c r="AC27"/>
    </row>
    <row r="28" spans="2:29" ht="12.75">
      <c r="B28" s="9">
        <v>13</v>
      </c>
      <c r="C28" s="83">
        <v>92.6758</v>
      </c>
      <c r="D28" s="83">
        <v>4.0944</v>
      </c>
      <c r="E28" s="83">
        <v>0.9635</v>
      </c>
      <c r="F28" s="83">
        <v>0.1253</v>
      </c>
      <c r="G28" s="83">
        <v>0.2047</v>
      </c>
      <c r="H28" s="83">
        <v>0.0117</v>
      </c>
      <c r="I28" s="83">
        <v>0.0637</v>
      </c>
      <c r="J28" s="83">
        <v>0.0517</v>
      </c>
      <c r="K28" s="83">
        <v>0.1471</v>
      </c>
      <c r="L28" s="83">
        <v>0.0171</v>
      </c>
      <c r="M28" s="83">
        <v>1.4517</v>
      </c>
      <c r="N28" s="83">
        <v>0.1933</v>
      </c>
      <c r="O28" s="83">
        <v>0.7262</v>
      </c>
      <c r="P28" s="82">
        <v>35.0228</v>
      </c>
      <c r="Q28" s="82">
        <v>8365.05</v>
      </c>
      <c r="R28" s="82">
        <v>38.7808</v>
      </c>
      <c r="S28" s="82">
        <v>9262.63</v>
      </c>
      <c r="T28" s="82">
        <v>49.9423</v>
      </c>
      <c r="U28" s="84">
        <v>-8.7</v>
      </c>
      <c r="V28" s="6"/>
      <c r="W28" s="77"/>
      <c r="X28" s="29"/>
      <c r="Y28" s="10"/>
      <c r="AA28" s="3">
        <f t="shared" si="0"/>
        <v>99.99999999999997</v>
      </c>
      <c r="AB28" s="23" t="str">
        <f t="shared" si="1"/>
        <v>ОК</v>
      </c>
      <c r="AC28"/>
    </row>
    <row r="29" spans="2:29" ht="12.75">
      <c r="B29" s="9">
        <v>14</v>
      </c>
      <c r="C29" s="83">
        <v>92.5993</v>
      </c>
      <c r="D29" s="83">
        <v>4.1242</v>
      </c>
      <c r="E29" s="83">
        <v>0.9695</v>
      </c>
      <c r="F29" s="83">
        <v>0.1254</v>
      </c>
      <c r="G29" s="83">
        <v>0.2057</v>
      </c>
      <c r="H29" s="83">
        <v>0.0119</v>
      </c>
      <c r="I29" s="83">
        <v>0.0643</v>
      </c>
      <c r="J29" s="83">
        <v>0.0527</v>
      </c>
      <c r="K29" s="83">
        <v>0.1513</v>
      </c>
      <c r="L29" s="83">
        <v>0.0133</v>
      </c>
      <c r="M29" s="83">
        <v>1.4548</v>
      </c>
      <c r="N29" s="83">
        <v>0.2278</v>
      </c>
      <c r="O29" s="83">
        <v>0.7271</v>
      </c>
      <c r="P29" s="82">
        <v>35.0305</v>
      </c>
      <c r="Q29" s="82">
        <v>8366.89</v>
      </c>
      <c r="R29" s="82">
        <v>38.7886</v>
      </c>
      <c r="S29" s="82">
        <v>9264.5</v>
      </c>
      <c r="T29" s="82">
        <v>49.9241</v>
      </c>
      <c r="U29" s="85">
        <v>-9.6</v>
      </c>
      <c r="V29" s="6"/>
      <c r="W29" s="77"/>
      <c r="X29" s="29"/>
      <c r="Y29" s="10"/>
      <c r="AA29" s="3">
        <f t="shared" si="0"/>
        <v>100.0002</v>
      </c>
      <c r="AB29" s="23" t="str">
        <f t="shared" si="1"/>
        <v> </v>
      </c>
      <c r="AC29"/>
    </row>
    <row r="30" spans="2:29" ht="12.75">
      <c r="B30" s="9">
        <v>15</v>
      </c>
      <c r="C30" s="76">
        <v>92.2487</v>
      </c>
      <c r="D30" s="77">
        <v>4.239</v>
      </c>
      <c r="E30" s="77">
        <v>1.055</v>
      </c>
      <c r="F30" s="77">
        <v>0.1433</v>
      </c>
      <c r="G30" s="77">
        <v>0.2432</v>
      </c>
      <c r="H30" s="77">
        <v>0.0126</v>
      </c>
      <c r="I30" s="77">
        <v>0.0792</v>
      </c>
      <c r="J30" s="77">
        <v>0.0661</v>
      </c>
      <c r="K30" s="77">
        <v>0.203</v>
      </c>
      <c r="L30" s="77">
        <v>0.0137</v>
      </c>
      <c r="M30" s="77">
        <v>1.4545</v>
      </c>
      <c r="N30" s="77">
        <v>0.2417</v>
      </c>
      <c r="O30" s="77">
        <v>0.7321</v>
      </c>
      <c r="P30" s="78">
        <v>35.2403</v>
      </c>
      <c r="Q30" s="78">
        <v>8417</v>
      </c>
      <c r="R30" s="78">
        <v>39.0132</v>
      </c>
      <c r="S30" s="78">
        <v>9318.14</v>
      </c>
      <c r="T30" s="78">
        <v>50.0407</v>
      </c>
      <c r="U30" s="6">
        <v>-3.5</v>
      </c>
      <c r="V30" s="6"/>
      <c r="W30" s="77"/>
      <c r="X30" s="29"/>
      <c r="Y30" s="10"/>
      <c r="AA30" s="3">
        <f t="shared" si="0"/>
        <v>100.00000000000001</v>
      </c>
      <c r="AB30" s="23" t="str">
        <f t="shared" si="1"/>
        <v>ОК</v>
      </c>
      <c r="AC30"/>
    </row>
    <row r="31" spans="2:29" ht="12.75">
      <c r="B31" s="11">
        <v>16</v>
      </c>
      <c r="C31" s="79">
        <v>92.3648</v>
      </c>
      <c r="D31" s="77">
        <v>4.2169</v>
      </c>
      <c r="E31" s="77">
        <v>1.0199</v>
      </c>
      <c r="F31" s="77">
        <v>0.136</v>
      </c>
      <c r="G31" s="77">
        <v>0.2267</v>
      </c>
      <c r="H31" s="77">
        <v>0.0124</v>
      </c>
      <c r="I31" s="77">
        <v>0.0726</v>
      </c>
      <c r="J31" s="77">
        <v>0.0597</v>
      </c>
      <c r="K31" s="77">
        <v>0.1835</v>
      </c>
      <c r="L31" s="77">
        <v>0.0148</v>
      </c>
      <c r="M31" s="77">
        <v>1.4615</v>
      </c>
      <c r="N31" s="77">
        <v>0.2312</v>
      </c>
      <c r="O31" s="77">
        <v>0.7302</v>
      </c>
      <c r="P31" s="78">
        <v>35.1596</v>
      </c>
      <c r="Q31" s="78">
        <v>8397.73</v>
      </c>
      <c r="R31" s="78">
        <v>38.9268</v>
      </c>
      <c r="S31" s="78">
        <v>9297.51</v>
      </c>
      <c r="T31" s="78">
        <v>49.9957</v>
      </c>
      <c r="U31" s="6">
        <v>-7.6</v>
      </c>
      <c r="V31" s="6"/>
      <c r="W31" s="77"/>
      <c r="X31" s="29"/>
      <c r="Y31" s="10"/>
      <c r="AA31" s="3">
        <f t="shared" si="0"/>
        <v>99.99999999999999</v>
      </c>
      <c r="AB31" s="23" t="str">
        <f t="shared" si="1"/>
        <v>ОК</v>
      </c>
      <c r="AC31"/>
    </row>
    <row r="32" spans="2:29" ht="12.75">
      <c r="B32" s="11">
        <v>17</v>
      </c>
      <c r="C32" s="79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78"/>
      <c r="R32" s="78"/>
      <c r="S32" s="78"/>
      <c r="T32" s="78"/>
      <c r="U32" s="77"/>
      <c r="V32" s="6"/>
      <c r="W32" s="77"/>
      <c r="X32" s="29"/>
      <c r="Y32" s="10"/>
      <c r="AA32" s="3">
        <f t="shared" si="0"/>
        <v>0</v>
      </c>
      <c r="AB32" s="23" t="str">
        <f t="shared" si="1"/>
        <v> </v>
      </c>
      <c r="AC32"/>
    </row>
    <row r="33" spans="2:29" ht="12.75">
      <c r="B33" s="11">
        <v>18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2"/>
      <c r="Q33" s="82"/>
      <c r="R33" s="82"/>
      <c r="S33" s="82"/>
      <c r="T33" s="82"/>
      <c r="U33" s="84"/>
      <c r="V33" s="6"/>
      <c r="W33" s="77"/>
      <c r="X33" s="29"/>
      <c r="Y33" s="10"/>
      <c r="AA33" s="3">
        <f t="shared" si="0"/>
        <v>0</v>
      </c>
      <c r="AB33" s="23" t="str">
        <f t="shared" si="1"/>
        <v> </v>
      </c>
      <c r="AC33"/>
    </row>
    <row r="34" spans="2:29" ht="12.75">
      <c r="B34" s="11">
        <v>19</v>
      </c>
      <c r="C34" s="83">
        <v>92.3885</v>
      </c>
      <c r="D34" s="83">
        <v>4.2012</v>
      </c>
      <c r="E34" s="83">
        <v>0.9995</v>
      </c>
      <c r="F34" s="83">
        <v>0.1303</v>
      </c>
      <c r="G34" s="83">
        <v>0.2142</v>
      </c>
      <c r="H34" s="83">
        <v>0.0125</v>
      </c>
      <c r="I34" s="83">
        <v>0.0667</v>
      </c>
      <c r="J34" s="83">
        <v>0.0537</v>
      </c>
      <c r="K34" s="83">
        <v>0.1836</v>
      </c>
      <c r="L34" s="83">
        <v>0.0247</v>
      </c>
      <c r="M34" s="83">
        <v>1.4956</v>
      </c>
      <c r="N34" s="83">
        <v>0.2293</v>
      </c>
      <c r="O34" s="83">
        <v>0.7295</v>
      </c>
      <c r="P34" s="82">
        <v>35.1048</v>
      </c>
      <c r="Q34" s="82">
        <v>8384.64</v>
      </c>
      <c r="R34" s="82">
        <v>38.8676</v>
      </c>
      <c r="S34" s="82">
        <v>9283.37</v>
      </c>
      <c r="T34" s="82">
        <v>49.9439</v>
      </c>
      <c r="U34" s="6">
        <v>-6.3</v>
      </c>
      <c r="V34" s="30"/>
      <c r="W34" s="29"/>
      <c r="X34" s="29"/>
      <c r="Y34" s="10"/>
      <c r="AA34" s="3">
        <f t="shared" si="0"/>
        <v>99.9998</v>
      </c>
      <c r="AB34" s="23" t="str">
        <f t="shared" si="1"/>
        <v> </v>
      </c>
      <c r="AC34"/>
    </row>
    <row r="35" spans="2:29" ht="12.75">
      <c r="B35" s="11">
        <v>20</v>
      </c>
      <c r="C35" s="83">
        <v>92.3521</v>
      </c>
      <c r="D35" s="83">
        <v>4.2236</v>
      </c>
      <c r="E35" s="83">
        <v>1.0388</v>
      </c>
      <c r="F35" s="83">
        <v>0.1416</v>
      </c>
      <c r="G35" s="83">
        <v>0.233</v>
      </c>
      <c r="H35" s="83">
        <v>0.0117</v>
      </c>
      <c r="I35" s="83">
        <v>0.0732</v>
      </c>
      <c r="J35" s="83">
        <v>0.061</v>
      </c>
      <c r="K35" s="83">
        <v>0.1814</v>
      </c>
      <c r="L35" s="83">
        <v>0.0184</v>
      </c>
      <c r="M35" s="83">
        <v>1.4624</v>
      </c>
      <c r="N35" s="83">
        <v>0.2026</v>
      </c>
      <c r="O35" s="83">
        <v>0.7303</v>
      </c>
      <c r="P35" s="82">
        <v>35.1872</v>
      </c>
      <c r="Q35" s="82">
        <v>8404.32</v>
      </c>
      <c r="R35" s="82">
        <v>38.9566</v>
      </c>
      <c r="S35" s="82">
        <v>9304.62</v>
      </c>
      <c r="T35" s="82">
        <v>50.0293</v>
      </c>
      <c r="U35" s="6">
        <v>-7.1</v>
      </c>
      <c r="V35" s="30"/>
      <c r="W35" s="29"/>
      <c r="X35" s="29"/>
      <c r="Y35" s="10"/>
      <c r="AA35" s="3">
        <f t="shared" si="0"/>
        <v>99.99980000000001</v>
      </c>
      <c r="AB35" s="23" t="str">
        <f t="shared" si="1"/>
        <v> </v>
      </c>
      <c r="AC35"/>
    </row>
    <row r="36" spans="2:29" ht="12.75">
      <c r="B36" s="11">
        <v>21</v>
      </c>
      <c r="C36" s="83">
        <v>92.4931</v>
      </c>
      <c r="D36" s="83">
        <v>4.1608</v>
      </c>
      <c r="E36" s="83">
        <v>0.9937</v>
      </c>
      <c r="F36" s="83">
        <v>0.1297</v>
      </c>
      <c r="G36" s="83">
        <v>0.2149</v>
      </c>
      <c r="H36" s="83">
        <v>0.0118</v>
      </c>
      <c r="I36" s="83">
        <v>0.0677</v>
      </c>
      <c r="J36" s="83">
        <v>0.0551</v>
      </c>
      <c r="K36" s="83">
        <v>0.1722</v>
      </c>
      <c r="L36" s="83">
        <v>0.016</v>
      </c>
      <c r="M36" s="83">
        <v>1.4541</v>
      </c>
      <c r="N36" s="83">
        <v>0.231</v>
      </c>
      <c r="O36" s="83">
        <v>0.7286</v>
      </c>
      <c r="P36" s="82">
        <v>35.0944</v>
      </c>
      <c r="Q36" s="82">
        <v>8382.15</v>
      </c>
      <c r="R36" s="82">
        <v>38.857</v>
      </c>
      <c r="S36" s="82">
        <v>9280.84</v>
      </c>
      <c r="T36" s="82">
        <v>49.9593</v>
      </c>
      <c r="U36" s="6">
        <v>-6.4</v>
      </c>
      <c r="V36" s="6"/>
      <c r="W36" s="29"/>
      <c r="X36" s="29"/>
      <c r="Y36" s="10"/>
      <c r="AA36" s="3">
        <f t="shared" si="0"/>
        <v>100.00009999999999</v>
      </c>
      <c r="AB36" s="23" t="str">
        <f t="shared" si="1"/>
        <v> </v>
      </c>
      <c r="AC36"/>
    </row>
    <row r="37" spans="2:29" ht="12.75">
      <c r="B37" s="11">
        <v>22</v>
      </c>
      <c r="C37" s="83">
        <v>92.6516</v>
      </c>
      <c r="D37" s="83">
        <v>4.0963</v>
      </c>
      <c r="E37" s="83">
        <v>0.958</v>
      </c>
      <c r="F37" s="83">
        <v>0.1225</v>
      </c>
      <c r="G37" s="83">
        <v>0.1999</v>
      </c>
      <c r="H37" s="83">
        <v>0.0129</v>
      </c>
      <c r="I37" s="83">
        <v>0.0614</v>
      </c>
      <c r="J37" s="83">
        <v>0.0491</v>
      </c>
      <c r="K37" s="83">
        <v>0.12</v>
      </c>
      <c r="L37" s="83">
        <v>0.0163</v>
      </c>
      <c r="M37" s="83">
        <v>1.4648</v>
      </c>
      <c r="N37" s="83">
        <v>0.2473</v>
      </c>
      <c r="O37" s="83">
        <v>0.7259</v>
      </c>
      <c r="P37" s="82">
        <v>34.9535</v>
      </c>
      <c r="Q37" s="82">
        <v>8348.5</v>
      </c>
      <c r="R37" s="82">
        <v>38.7057</v>
      </c>
      <c r="S37" s="82">
        <v>9244.7</v>
      </c>
      <c r="T37" s="82">
        <v>49.8587</v>
      </c>
      <c r="U37" s="6">
        <v>-10</v>
      </c>
      <c r="V37" s="6">
        <v>-14.8</v>
      </c>
      <c r="W37" s="29"/>
      <c r="X37" s="29"/>
      <c r="Y37" s="10"/>
      <c r="AA37" s="3">
        <f t="shared" si="0"/>
        <v>100.0001</v>
      </c>
      <c r="AB37" s="23" t="str">
        <f t="shared" si="1"/>
        <v> </v>
      </c>
      <c r="AC37"/>
    </row>
    <row r="38" spans="2:29" ht="12.75">
      <c r="B38" s="11">
        <v>23</v>
      </c>
      <c r="C38" s="79">
        <v>92.4968</v>
      </c>
      <c r="D38" s="77">
        <v>4.1547</v>
      </c>
      <c r="E38" s="77">
        <v>1.0157</v>
      </c>
      <c r="F38" s="77">
        <v>0.1348</v>
      </c>
      <c r="G38" s="77">
        <v>0.223</v>
      </c>
      <c r="H38" s="77">
        <v>0.0121</v>
      </c>
      <c r="I38" s="77">
        <v>0.0704</v>
      </c>
      <c r="J38" s="77">
        <v>0.0563</v>
      </c>
      <c r="K38" s="77">
        <v>0.1766</v>
      </c>
      <c r="L38" s="77">
        <v>0.009</v>
      </c>
      <c r="M38" s="77">
        <v>1.4119</v>
      </c>
      <c r="N38" s="77">
        <v>0.2388</v>
      </c>
      <c r="O38" s="77">
        <v>0.7291</v>
      </c>
      <c r="P38" s="78">
        <v>35.1383</v>
      </c>
      <c r="Q38" s="78">
        <v>8392.64</v>
      </c>
      <c r="R38" s="78">
        <v>38.9046</v>
      </c>
      <c r="S38" s="78">
        <v>9292.2</v>
      </c>
      <c r="T38" s="78">
        <v>50.0028</v>
      </c>
      <c r="U38" s="6"/>
      <c r="V38" s="30"/>
      <c r="W38" s="29"/>
      <c r="X38" s="29"/>
      <c r="Y38" s="10"/>
      <c r="AA38" s="3">
        <f t="shared" si="0"/>
        <v>100.00009999999999</v>
      </c>
      <c r="AB38" s="23" t="str">
        <f t="shared" si="1"/>
        <v> </v>
      </c>
      <c r="AC38"/>
    </row>
    <row r="39" spans="2:29" ht="12.75">
      <c r="B39" s="11">
        <v>24</v>
      </c>
      <c r="C39" s="7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78"/>
      <c r="R39" s="78"/>
      <c r="S39" s="78"/>
      <c r="T39" s="78"/>
      <c r="U39" s="6"/>
      <c r="V39" s="30"/>
      <c r="W39" s="29"/>
      <c r="X39" s="31"/>
      <c r="Y39" s="31"/>
      <c r="AA39" s="3">
        <f t="shared" si="0"/>
        <v>0</v>
      </c>
      <c r="AB39" s="23" t="str">
        <f t="shared" si="1"/>
        <v> </v>
      </c>
      <c r="AC39"/>
    </row>
    <row r="40" spans="2:29" ht="12.75">
      <c r="B40" s="11">
        <v>25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2"/>
      <c r="Q40" s="82"/>
      <c r="R40" s="82"/>
      <c r="S40" s="82"/>
      <c r="T40" s="82"/>
      <c r="U40" s="85"/>
      <c r="V40" s="6"/>
      <c r="W40" s="29"/>
      <c r="X40" s="29"/>
      <c r="Y40" s="10"/>
      <c r="AA40" s="3">
        <f t="shared" si="0"/>
        <v>0</v>
      </c>
      <c r="AB40" s="23" t="str">
        <f t="shared" si="1"/>
        <v> </v>
      </c>
      <c r="AC40"/>
    </row>
    <row r="41" spans="2:29" ht="12.75">
      <c r="B41" s="11">
        <v>26</v>
      </c>
      <c r="C41" s="83">
        <v>93.757</v>
      </c>
      <c r="D41" s="83">
        <v>3.3882</v>
      </c>
      <c r="E41" s="83">
        <v>0.9951</v>
      </c>
      <c r="F41" s="83">
        <v>0.1487</v>
      </c>
      <c r="G41" s="83">
        <v>0.1856</v>
      </c>
      <c r="H41" s="83">
        <v>0.0066</v>
      </c>
      <c r="I41" s="83">
        <v>0.0751</v>
      </c>
      <c r="J41" s="83">
        <v>0.0492</v>
      </c>
      <c r="K41" s="83">
        <v>0.1755</v>
      </c>
      <c r="L41" s="83">
        <v>0.0099</v>
      </c>
      <c r="M41" s="83">
        <v>0.997</v>
      </c>
      <c r="N41" s="83">
        <v>0.2121</v>
      </c>
      <c r="O41" s="83">
        <v>0.7214</v>
      </c>
      <c r="P41" s="82">
        <v>35.0464</v>
      </c>
      <c r="Q41" s="82">
        <v>8370.69</v>
      </c>
      <c r="R41" s="82">
        <v>38.8119</v>
      </c>
      <c r="S41" s="82">
        <v>9270.06</v>
      </c>
      <c r="T41" s="82">
        <v>50.1507</v>
      </c>
      <c r="U41" s="85">
        <v>-10.3</v>
      </c>
      <c r="V41" s="6">
        <v>-8.2</v>
      </c>
      <c r="W41" s="29"/>
      <c r="X41" s="29"/>
      <c r="Y41" s="10"/>
      <c r="AA41" s="3">
        <f t="shared" si="0"/>
        <v>100.00000000000001</v>
      </c>
      <c r="AB41" s="23" t="str">
        <f t="shared" si="1"/>
        <v>ОК</v>
      </c>
      <c r="AC41"/>
    </row>
    <row r="42" spans="2:29" ht="12.75">
      <c r="B42" s="11">
        <v>27</v>
      </c>
      <c r="C42" s="83">
        <v>93.7899</v>
      </c>
      <c r="D42" s="83">
        <v>3.3823</v>
      </c>
      <c r="E42" s="83">
        <v>0.9871</v>
      </c>
      <c r="F42" s="83">
        <v>0.1451</v>
      </c>
      <c r="G42" s="83">
        <v>0.1879</v>
      </c>
      <c r="H42" s="83">
        <v>0.0076</v>
      </c>
      <c r="I42" s="83">
        <v>0.0743</v>
      </c>
      <c r="J42" s="83">
        <v>0.0462</v>
      </c>
      <c r="K42" s="83">
        <v>0.1547</v>
      </c>
      <c r="L42" s="83">
        <v>0.0103</v>
      </c>
      <c r="M42" s="83">
        <v>0.9821</v>
      </c>
      <c r="N42" s="83">
        <v>0.2324</v>
      </c>
      <c r="O42" s="83">
        <v>0.7207</v>
      </c>
      <c r="P42" s="82">
        <v>35.0081</v>
      </c>
      <c r="Q42" s="82">
        <v>8361.54</v>
      </c>
      <c r="R42" s="82">
        <v>38.7708</v>
      </c>
      <c r="S42" s="82">
        <v>9260.25</v>
      </c>
      <c r="T42" s="82">
        <v>50.1205</v>
      </c>
      <c r="U42" s="85"/>
      <c r="V42" s="30"/>
      <c r="W42" s="29"/>
      <c r="X42" s="29"/>
      <c r="Y42" s="10"/>
      <c r="AA42" s="3">
        <f t="shared" si="0"/>
        <v>99.9999</v>
      </c>
      <c r="AB42" s="23" t="str">
        <f t="shared" si="1"/>
        <v> </v>
      </c>
      <c r="AC42"/>
    </row>
    <row r="43" spans="2:29" ht="12.75">
      <c r="B43" s="11">
        <v>28</v>
      </c>
      <c r="C43" s="83">
        <v>92.5957</v>
      </c>
      <c r="D43" s="83">
        <v>4.1299</v>
      </c>
      <c r="E43" s="83">
        <v>0.9879</v>
      </c>
      <c r="F43" s="83">
        <v>0.1267</v>
      </c>
      <c r="G43" s="83">
        <v>0.2027</v>
      </c>
      <c r="H43" s="83">
        <v>0.0119</v>
      </c>
      <c r="I43" s="83">
        <v>0.066</v>
      </c>
      <c r="J43" s="83">
        <v>0.0486</v>
      </c>
      <c r="K43" s="83">
        <v>0.1353</v>
      </c>
      <c r="L43" s="83">
        <v>0.0119</v>
      </c>
      <c r="M43" s="83">
        <v>1.4667</v>
      </c>
      <c r="N43" s="83">
        <v>0.2166</v>
      </c>
      <c r="O43" s="83">
        <v>0.7267</v>
      </c>
      <c r="P43" s="82">
        <v>35.0175</v>
      </c>
      <c r="Q43" s="82">
        <v>8363.79</v>
      </c>
      <c r="R43" s="82">
        <v>38.7747</v>
      </c>
      <c r="S43" s="82">
        <v>9261.18</v>
      </c>
      <c r="T43" s="82">
        <v>49.9193</v>
      </c>
      <c r="U43" s="85"/>
      <c r="V43" s="30"/>
      <c r="W43" s="29"/>
      <c r="X43" s="29"/>
      <c r="Y43" s="10"/>
      <c r="AA43" s="3">
        <f t="shared" si="0"/>
        <v>99.99989999999998</v>
      </c>
      <c r="AB43" s="23" t="str">
        <f t="shared" si="1"/>
        <v> </v>
      </c>
      <c r="AC43"/>
    </row>
    <row r="44" spans="2:29" ht="12.75" customHeight="1">
      <c r="B44" s="11">
        <v>29</v>
      </c>
      <c r="C44" s="83">
        <v>92.6191</v>
      </c>
      <c r="D44" s="83">
        <v>4.1256</v>
      </c>
      <c r="E44" s="83">
        <v>0.9677</v>
      </c>
      <c r="F44" s="83">
        <v>0.1235</v>
      </c>
      <c r="G44" s="83">
        <v>0.2004</v>
      </c>
      <c r="H44" s="83">
        <v>0.0136</v>
      </c>
      <c r="I44" s="83">
        <v>0.064</v>
      </c>
      <c r="J44" s="83">
        <v>0.0506</v>
      </c>
      <c r="K44" s="83">
        <v>0.1487</v>
      </c>
      <c r="L44" s="83">
        <v>0.0093</v>
      </c>
      <c r="M44" s="83">
        <v>1.4691</v>
      </c>
      <c r="N44" s="83">
        <v>0.2084</v>
      </c>
      <c r="O44" s="83">
        <v>0.7267</v>
      </c>
      <c r="P44" s="82">
        <v>35.0235</v>
      </c>
      <c r="Q44" s="82">
        <v>8365.22</v>
      </c>
      <c r="R44" s="82">
        <v>38.7812</v>
      </c>
      <c r="S44" s="82">
        <v>9262.73</v>
      </c>
      <c r="T44" s="82">
        <v>49.9287</v>
      </c>
      <c r="U44" s="85"/>
      <c r="V44" s="6"/>
      <c r="W44" s="29"/>
      <c r="X44" s="29"/>
      <c r="Y44" s="10"/>
      <c r="AA44" s="3">
        <f t="shared" si="0"/>
        <v>100</v>
      </c>
      <c r="AB44" s="23" t="str">
        <f t="shared" si="1"/>
        <v>ОК</v>
      </c>
      <c r="AC44"/>
    </row>
    <row r="45" spans="2:29" ht="12.75" customHeight="1">
      <c r="B45" s="11">
        <v>30</v>
      </c>
      <c r="C45" s="79">
        <v>94.167</v>
      </c>
      <c r="D45" s="77">
        <v>3.2269</v>
      </c>
      <c r="E45" s="77">
        <v>0.9099</v>
      </c>
      <c r="F45" s="77">
        <v>0.1338</v>
      </c>
      <c r="G45" s="77">
        <v>0.1662</v>
      </c>
      <c r="H45" s="77">
        <v>0.0067</v>
      </c>
      <c r="I45" s="77">
        <v>0.0668</v>
      </c>
      <c r="J45" s="77">
        <v>0.043</v>
      </c>
      <c r="K45" s="77">
        <v>0.0139</v>
      </c>
      <c r="L45" s="77">
        <v>0.0123</v>
      </c>
      <c r="M45" s="77">
        <v>1.0452</v>
      </c>
      <c r="N45" s="77">
        <v>0.2082</v>
      </c>
      <c r="O45" s="77">
        <v>0.714</v>
      </c>
      <c r="P45" s="78">
        <v>34.6939</v>
      </c>
      <c r="Q45" s="78">
        <v>8286.5</v>
      </c>
      <c r="R45" s="78">
        <v>38.4337</v>
      </c>
      <c r="S45" s="78">
        <v>9179.73</v>
      </c>
      <c r="T45" s="80">
        <v>49.9195</v>
      </c>
      <c r="U45" s="6"/>
      <c r="V45" s="30"/>
      <c r="W45" s="29"/>
      <c r="X45" s="29"/>
      <c r="Y45" s="10"/>
      <c r="AA45" s="3">
        <f t="shared" si="0"/>
        <v>99.9999</v>
      </c>
      <c r="AB45" s="23" t="str">
        <f t="shared" si="1"/>
        <v> </v>
      </c>
      <c r="AC45"/>
    </row>
    <row r="46" spans="3:29" ht="12.75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AA46" s="3"/>
      <c r="AB46" s="4"/>
      <c r="AC46"/>
    </row>
    <row r="47" spans="3:4" ht="12.75">
      <c r="C47" s="1"/>
      <c r="D47" s="1"/>
    </row>
    <row r="48" spans="1:29" ht="12.75">
      <c r="A48" s="33" t="s">
        <v>42</v>
      </c>
      <c r="B48" s="33"/>
      <c r="C48" s="33"/>
      <c r="D48" s="33"/>
      <c r="E48" s="33"/>
      <c r="F48" s="33"/>
      <c r="G48" s="33"/>
      <c r="H48" s="33"/>
      <c r="I48" s="33"/>
      <c r="J48" s="33"/>
      <c r="K48" s="33" t="s">
        <v>35</v>
      </c>
      <c r="L48" s="33"/>
      <c r="N48" s="34"/>
      <c r="O48" s="33"/>
      <c r="P48" s="33"/>
      <c r="Q48" s="33"/>
      <c r="R48" s="33"/>
      <c r="S48" s="33"/>
      <c r="T48" s="33"/>
      <c r="U48" s="34" t="s">
        <v>62</v>
      </c>
      <c r="V48" s="33"/>
      <c r="X48" s="41"/>
      <c r="Y48" s="40"/>
      <c r="Z48" s="40"/>
      <c r="AA48" s="42"/>
      <c r="AB48" s="42"/>
      <c r="AC48" s="43"/>
    </row>
    <row r="49" spans="1:29" ht="12.75">
      <c r="A49" s="35" t="s">
        <v>36</v>
      </c>
      <c r="B49" s="36"/>
      <c r="C49" s="36"/>
      <c r="D49" s="36"/>
      <c r="E49" s="36"/>
      <c r="F49" s="36"/>
      <c r="G49" s="37"/>
      <c r="H49" s="37"/>
      <c r="I49" s="38"/>
      <c r="K49" s="38" t="s">
        <v>37</v>
      </c>
      <c r="M49" s="38"/>
      <c r="N49" s="38"/>
      <c r="P49" s="37"/>
      <c r="Q49" s="2"/>
      <c r="R49" s="35" t="s">
        <v>0</v>
      </c>
      <c r="S49" s="2"/>
      <c r="T49" s="2"/>
      <c r="U49" s="38" t="s">
        <v>38</v>
      </c>
      <c r="V49" s="2"/>
      <c r="X49" s="39"/>
      <c r="Y49" s="39"/>
      <c r="Z49" s="44"/>
      <c r="AA49" s="42"/>
      <c r="AB49" s="42"/>
      <c r="AC49" s="43"/>
    </row>
    <row r="50" spans="1:29" ht="18" customHeight="1">
      <c r="A50" s="33" t="s">
        <v>43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39</v>
      </c>
      <c r="L50" s="33"/>
      <c r="N50" s="34"/>
      <c r="O50" s="33"/>
      <c r="P50" s="33"/>
      <c r="Q50" s="33"/>
      <c r="R50" s="33"/>
      <c r="S50" s="33"/>
      <c r="T50" s="33"/>
      <c r="U50" s="34" t="s">
        <v>62</v>
      </c>
      <c r="V50" s="33"/>
      <c r="X50" s="40"/>
      <c r="Y50" s="40"/>
      <c r="Z50" s="40"/>
      <c r="AA50" s="42"/>
      <c r="AB50" s="42"/>
      <c r="AC50" s="43"/>
    </row>
    <row r="51" spans="1:26" ht="12.75">
      <c r="A51" s="37"/>
      <c r="B51" s="35" t="s">
        <v>40</v>
      </c>
      <c r="C51" s="36"/>
      <c r="D51" s="36"/>
      <c r="E51" s="36"/>
      <c r="F51" s="36"/>
      <c r="G51" s="36"/>
      <c r="H51" s="37"/>
      <c r="I51" s="37"/>
      <c r="K51" s="38" t="s">
        <v>37</v>
      </c>
      <c r="L51" s="37"/>
      <c r="M51" s="38"/>
      <c r="N51" s="38"/>
      <c r="O51" s="38"/>
      <c r="P51" s="39"/>
      <c r="Q51" s="2"/>
      <c r="R51" s="35" t="s">
        <v>0</v>
      </c>
      <c r="S51" s="2"/>
      <c r="T51" s="2"/>
      <c r="U51" s="38" t="s">
        <v>15</v>
      </c>
      <c r="V51" s="2"/>
      <c r="X51" s="40"/>
      <c r="Y51" s="40"/>
      <c r="Z51" s="40"/>
    </row>
    <row r="55" spans="3:10" ht="12.75">
      <c r="C55" s="32"/>
      <c r="D55" s="24"/>
      <c r="E55" s="24"/>
      <c r="F55" s="24"/>
      <c r="G55" s="24"/>
      <c r="H55" s="24"/>
      <c r="I55" s="24"/>
      <c r="J55" s="24"/>
    </row>
  </sheetData>
  <sheetProtection/>
  <mergeCells count="31">
    <mergeCell ref="N13:N15"/>
    <mergeCell ref="J13:J15"/>
    <mergeCell ref="T13:T15"/>
    <mergeCell ref="W12:W15"/>
    <mergeCell ref="I13:I15"/>
    <mergeCell ref="M13:M15"/>
    <mergeCell ref="E13:E15"/>
    <mergeCell ref="O13:O15"/>
    <mergeCell ref="R13:R15"/>
    <mergeCell ref="O12:T12"/>
    <mergeCell ref="S13:S15"/>
    <mergeCell ref="C46:Y46"/>
    <mergeCell ref="C13:C15"/>
    <mergeCell ref="F13:F15"/>
    <mergeCell ref="Q13:Q15"/>
    <mergeCell ref="D13:D15"/>
    <mergeCell ref="V12:V15"/>
    <mergeCell ref="X12:X15"/>
    <mergeCell ref="H13:H15"/>
    <mergeCell ref="L13:L15"/>
    <mergeCell ref="P13:P15"/>
    <mergeCell ref="A7:Y7"/>
    <mergeCell ref="A8:Y8"/>
    <mergeCell ref="A10:Y10"/>
    <mergeCell ref="A9:Z9"/>
    <mergeCell ref="K13:K15"/>
    <mergeCell ref="G13:G15"/>
    <mergeCell ref="B12:B15"/>
    <mergeCell ref="C12:N12"/>
    <mergeCell ref="Y12:Y15"/>
    <mergeCell ref="U12:U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88" t="s">
        <v>63</v>
      </c>
      <c r="B1" s="88"/>
      <c r="C1" s="88"/>
      <c r="D1" s="88"/>
      <c r="E1" s="88"/>
      <c r="F1" s="88"/>
      <c r="G1" s="88"/>
      <c r="H1" s="88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8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5" ht="18" customHeight="1">
      <c r="A3" s="122" t="s">
        <v>59</v>
      </c>
      <c r="B3" s="122"/>
      <c r="C3" s="122"/>
      <c r="D3" s="122"/>
      <c r="E3" s="122"/>
      <c r="F3" s="122"/>
      <c r="G3" s="122"/>
      <c r="H3" s="12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4"/>
    </row>
    <row r="4" spans="1:25" ht="24" customHeight="1">
      <c r="A4" s="88" t="s">
        <v>64</v>
      </c>
      <c r="B4" s="88"/>
      <c r="C4" s="88"/>
      <c r="D4" s="88"/>
      <c r="E4" s="88"/>
      <c r="F4" s="88"/>
      <c r="G4" s="88"/>
      <c r="H4" s="8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6" ht="30" customHeight="1">
      <c r="B5" s="106" t="s">
        <v>24</v>
      </c>
      <c r="C5" s="119" t="s">
        <v>30</v>
      </c>
      <c r="D5" s="120"/>
      <c r="E5" s="120"/>
      <c r="F5" s="121"/>
      <c r="G5" s="113" t="s">
        <v>54</v>
      </c>
      <c r="H5" s="116" t="s">
        <v>33</v>
      </c>
      <c r="I5" s="15"/>
      <c r="Z5"/>
    </row>
    <row r="6" spans="2:26" ht="48.75" customHeight="1">
      <c r="B6" s="107"/>
      <c r="C6" s="109" t="s">
        <v>46</v>
      </c>
      <c r="D6" s="109" t="s">
        <v>60</v>
      </c>
      <c r="E6" s="109" t="s">
        <v>47</v>
      </c>
      <c r="F6" s="109" t="s">
        <v>48</v>
      </c>
      <c r="G6" s="114"/>
      <c r="H6" s="117"/>
      <c r="I6" s="15"/>
      <c r="Z6"/>
    </row>
    <row r="7" spans="2:26" ht="15.75" customHeight="1">
      <c r="B7" s="107"/>
      <c r="C7" s="110"/>
      <c r="D7" s="110"/>
      <c r="E7" s="110"/>
      <c r="F7" s="110"/>
      <c r="G7" s="114"/>
      <c r="H7" s="117"/>
      <c r="I7" s="15"/>
      <c r="Z7"/>
    </row>
    <row r="8" spans="2:26" ht="11.25" customHeight="1">
      <c r="B8" s="108"/>
      <c r="C8" s="111"/>
      <c r="D8" s="111"/>
      <c r="E8" s="111"/>
      <c r="F8" s="111"/>
      <c r="G8" s="115"/>
      <c r="H8" s="118"/>
      <c r="I8" s="15"/>
      <c r="Z8"/>
    </row>
    <row r="9" spans="2:26" ht="15" customHeight="1">
      <c r="B9" s="9">
        <v>1</v>
      </c>
      <c r="C9" s="123">
        <v>460</v>
      </c>
      <c r="D9" s="123">
        <v>2616</v>
      </c>
      <c r="E9" s="123">
        <v>1363</v>
      </c>
      <c r="F9" s="123">
        <v>235</v>
      </c>
      <c r="G9" s="81">
        <f aca="true" t="shared" si="0" ref="G9:G38">SUM(C9:F9)</f>
        <v>4674</v>
      </c>
      <c r="H9" s="65">
        <v>34.9</v>
      </c>
      <c r="I9" s="16"/>
      <c r="J9" s="112" t="s">
        <v>34</v>
      </c>
      <c r="K9" s="112"/>
      <c r="Z9"/>
    </row>
    <row r="10" spans="2:26" ht="15" customHeight="1">
      <c r="B10" s="9">
        <v>2</v>
      </c>
      <c r="C10" s="123">
        <v>549</v>
      </c>
      <c r="D10" s="123">
        <v>2514</v>
      </c>
      <c r="E10" s="123">
        <v>1441</v>
      </c>
      <c r="F10" s="123">
        <v>238</v>
      </c>
      <c r="G10" s="81">
        <f t="shared" si="0"/>
        <v>4742</v>
      </c>
      <c r="H10" s="65">
        <f>IF(Паспорт!P17&gt;0,Паспорт!P17,H9)</f>
        <v>35.0634</v>
      </c>
      <c r="I10" s="16"/>
      <c r="J10" s="112"/>
      <c r="K10" s="112"/>
      <c r="Z10"/>
    </row>
    <row r="11" spans="2:26" ht="15" customHeight="1">
      <c r="B11" s="9">
        <v>3</v>
      </c>
      <c r="C11" s="123">
        <v>554</v>
      </c>
      <c r="D11" s="123">
        <v>2808</v>
      </c>
      <c r="E11" s="123">
        <v>1582</v>
      </c>
      <c r="F11" s="123">
        <v>267</v>
      </c>
      <c r="G11" s="81">
        <f t="shared" si="0"/>
        <v>5211</v>
      </c>
      <c r="H11" s="65">
        <f>IF(Паспорт!P18&gt;0,Паспорт!P18,H10)</f>
        <v>35.0634</v>
      </c>
      <c r="I11" s="16"/>
      <c r="J11" s="112"/>
      <c r="K11" s="112"/>
      <c r="Z11"/>
    </row>
    <row r="12" spans="2:26" ht="15" customHeight="1">
      <c r="B12" s="9">
        <v>4</v>
      </c>
      <c r="C12" s="123">
        <v>469</v>
      </c>
      <c r="D12" s="123">
        <v>2935</v>
      </c>
      <c r="E12" s="123">
        <v>1530</v>
      </c>
      <c r="F12" s="123">
        <v>269</v>
      </c>
      <c r="G12" s="81">
        <f t="shared" si="0"/>
        <v>5203</v>
      </c>
      <c r="H12" s="65">
        <f>IF(Паспорт!P19&gt;0,Паспорт!P19,H11)</f>
        <v>35.0634</v>
      </c>
      <c r="I12" s="16"/>
      <c r="J12" s="112"/>
      <c r="K12" s="112"/>
      <c r="Z12"/>
    </row>
    <row r="13" spans="2:26" ht="15" customHeight="1">
      <c r="B13" s="9">
        <v>5</v>
      </c>
      <c r="C13" s="123">
        <v>439</v>
      </c>
      <c r="D13" s="123">
        <v>2836</v>
      </c>
      <c r="E13" s="123">
        <v>1324</v>
      </c>
      <c r="F13" s="123">
        <v>224</v>
      </c>
      <c r="G13" s="81">
        <f t="shared" si="0"/>
        <v>4823</v>
      </c>
      <c r="H13" s="65">
        <f>IF(Паспорт!P20&gt;0,Паспорт!P20,H12)</f>
        <v>35.0193</v>
      </c>
      <c r="I13" s="16"/>
      <c r="J13" s="112"/>
      <c r="K13" s="112"/>
      <c r="Z13"/>
    </row>
    <row r="14" spans="2:26" ht="15" customHeight="1">
      <c r="B14" s="9">
        <v>6</v>
      </c>
      <c r="C14" s="123">
        <v>409</v>
      </c>
      <c r="D14" s="123">
        <v>2725</v>
      </c>
      <c r="E14" s="123">
        <v>1323</v>
      </c>
      <c r="F14" s="123">
        <v>225</v>
      </c>
      <c r="G14" s="81">
        <f t="shared" si="0"/>
        <v>4682</v>
      </c>
      <c r="H14" s="65">
        <f>IF(Паспорт!P21&gt;0,Паспорт!P21,H13)</f>
        <v>35.275</v>
      </c>
      <c r="I14" s="16"/>
      <c r="J14" s="112"/>
      <c r="K14" s="112"/>
      <c r="Z14"/>
    </row>
    <row r="15" spans="2:26" ht="15" customHeight="1">
      <c r="B15" s="9">
        <v>7</v>
      </c>
      <c r="C15" s="123">
        <v>423</v>
      </c>
      <c r="D15" s="123">
        <v>2600</v>
      </c>
      <c r="E15" s="123">
        <v>1369</v>
      </c>
      <c r="F15" s="123">
        <v>222</v>
      </c>
      <c r="G15" s="81">
        <f t="shared" si="0"/>
        <v>4614</v>
      </c>
      <c r="H15" s="65">
        <f>IF(Паспорт!P22&gt;0,Паспорт!P22,H14)</f>
        <v>35.0093</v>
      </c>
      <c r="I15" s="16"/>
      <c r="J15" s="112"/>
      <c r="K15" s="112"/>
      <c r="Z15"/>
    </row>
    <row r="16" spans="2:26" ht="15" customHeight="1">
      <c r="B16" s="9">
        <v>8</v>
      </c>
      <c r="C16" s="123">
        <v>417</v>
      </c>
      <c r="D16" s="123">
        <v>2766</v>
      </c>
      <c r="E16" s="123">
        <v>1339</v>
      </c>
      <c r="F16" s="123">
        <v>210</v>
      </c>
      <c r="G16" s="81">
        <f t="shared" si="0"/>
        <v>4732</v>
      </c>
      <c r="H16" s="65">
        <f>IF(Паспорт!P23&gt;0,Паспорт!P23,H15)</f>
        <v>35.0402</v>
      </c>
      <c r="I16" s="16"/>
      <c r="J16" s="112"/>
      <c r="K16" s="112"/>
      <c r="Z16"/>
    </row>
    <row r="17" spans="2:26" ht="15" customHeight="1">
      <c r="B17" s="9">
        <v>9</v>
      </c>
      <c r="C17" s="123">
        <v>507</v>
      </c>
      <c r="D17" s="123">
        <v>2922</v>
      </c>
      <c r="E17" s="123">
        <v>1452</v>
      </c>
      <c r="F17" s="123">
        <v>226</v>
      </c>
      <c r="G17" s="81">
        <f t="shared" si="0"/>
        <v>5107</v>
      </c>
      <c r="H17" s="65">
        <f>IF(Паспорт!P24&gt;0,Паспорт!P24,H16)</f>
        <v>35.0202</v>
      </c>
      <c r="I17" s="16"/>
      <c r="J17" s="22"/>
      <c r="Z17"/>
    </row>
    <row r="18" spans="2:26" ht="15" customHeight="1">
      <c r="B18" s="9">
        <v>10</v>
      </c>
      <c r="C18" s="123">
        <v>547</v>
      </c>
      <c r="D18" s="123">
        <v>4349</v>
      </c>
      <c r="E18" s="123">
        <v>1142</v>
      </c>
      <c r="F18" s="123">
        <v>234</v>
      </c>
      <c r="G18" s="81">
        <f t="shared" si="0"/>
        <v>6272</v>
      </c>
      <c r="H18" s="65">
        <f>IF(Паспорт!P25&gt;0,Паспорт!P25,H17)</f>
        <v>35.0202</v>
      </c>
      <c r="I18" s="16"/>
      <c r="J18" s="22"/>
      <c r="Z18"/>
    </row>
    <row r="19" spans="2:26" ht="15" customHeight="1">
      <c r="B19" s="9">
        <v>11</v>
      </c>
      <c r="C19" s="123">
        <v>528</v>
      </c>
      <c r="D19" s="123">
        <v>3186</v>
      </c>
      <c r="E19" s="123">
        <v>1447</v>
      </c>
      <c r="F19" s="123">
        <v>238</v>
      </c>
      <c r="G19" s="81">
        <f t="shared" si="0"/>
        <v>5399</v>
      </c>
      <c r="H19" s="65">
        <f>IF(Паспорт!P26&gt;0,Паспорт!P26,H18)</f>
        <v>35.0202</v>
      </c>
      <c r="I19" s="16"/>
      <c r="J19" s="22"/>
      <c r="Z19"/>
    </row>
    <row r="20" spans="2:26" ht="15" customHeight="1">
      <c r="B20" s="9">
        <v>12</v>
      </c>
      <c r="C20" s="123">
        <v>513</v>
      </c>
      <c r="D20" s="123">
        <v>4023</v>
      </c>
      <c r="E20" s="123">
        <v>1449</v>
      </c>
      <c r="F20" s="123">
        <v>230</v>
      </c>
      <c r="G20" s="81">
        <f t="shared" si="0"/>
        <v>6215</v>
      </c>
      <c r="H20" s="65">
        <f>IF(Паспорт!P27&gt;0,Паспорт!P27,H19)</f>
        <v>35.0347</v>
      </c>
      <c r="I20" s="16"/>
      <c r="J20" s="22"/>
      <c r="Z20"/>
    </row>
    <row r="21" spans="2:26" ht="15" customHeight="1">
      <c r="B21" s="9">
        <v>13</v>
      </c>
      <c r="C21" s="123">
        <v>331</v>
      </c>
      <c r="D21" s="123">
        <v>4239</v>
      </c>
      <c r="E21" s="123">
        <v>1326</v>
      </c>
      <c r="F21" s="123">
        <v>221</v>
      </c>
      <c r="G21" s="81">
        <f t="shared" si="0"/>
        <v>6117</v>
      </c>
      <c r="H21" s="65">
        <f>IF(Паспорт!P28&gt;0,Паспорт!P28,H20)</f>
        <v>35.0228</v>
      </c>
      <c r="I21" s="16"/>
      <c r="J21" s="22"/>
      <c r="Z21"/>
    </row>
    <row r="22" spans="2:26" ht="15" customHeight="1">
      <c r="B22" s="9">
        <v>14</v>
      </c>
      <c r="C22" s="123">
        <v>466</v>
      </c>
      <c r="D22" s="123">
        <v>4714</v>
      </c>
      <c r="E22" s="123">
        <v>1446</v>
      </c>
      <c r="F22" s="123">
        <v>236</v>
      </c>
      <c r="G22" s="81">
        <f t="shared" si="0"/>
        <v>6862</v>
      </c>
      <c r="H22" s="65">
        <f>IF(Паспорт!P29&gt;0,Паспорт!P29,H21)</f>
        <v>35.0305</v>
      </c>
      <c r="I22" s="16"/>
      <c r="J22" s="22"/>
      <c r="Z22"/>
    </row>
    <row r="23" spans="2:26" ht="15" customHeight="1">
      <c r="B23" s="9">
        <v>15</v>
      </c>
      <c r="C23" s="123">
        <v>529</v>
      </c>
      <c r="D23" s="123">
        <v>5314</v>
      </c>
      <c r="E23" s="123">
        <v>1641</v>
      </c>
      <c r="F23" s="123">
        <v>276</v>
      </c>
      <c r="G23" s="81">
        <f t="shared" si="0"/>
        <v>7760</v>
      </c>
      <c r="H23" s="65">
        <f>IF(Паспорт!P30&gt;0,Паспорт!P30,H22)</f>
        <v>35.2403</v>
      </c>
      <c r="I23" s="16"/>
      <c r="J23" s="22"/>
      <c r="Z23"/>
    </row>
    <row r="24" spans="2:26" ht="15" customHeight="1">
      <c r="B24" s="11">
        <v>16</v>
      </c>
      <c r="C24" s="123">
        <v>552</v>
      </c>
      <c r="D24" s="123">
        <v>5399</v>
      </c>
      <c r="E24" s="123">
        <v>1565</v>
      </c>
      <c r="F24" s="123">
        <v>299</v>
      </c>
      <c r="G24" s="81">
        <f t="shared" si="0"/>
        <v>7815</v>
      </c>
      <c r="H24" s="65">
        <f>IF(Паспорт!P31&gt;0,Паспорт!P31,H23)</f>
        <v>35.1596</v>
      </c>
      <c r="I24" s="16"/>
      <c r="J24" s="22"/>
      <c r="Z24"/>
    </row>
    <row r="25" spans="2:26" ht="15" customHeight="1">
      <c r="B25" s="11">
        <v>17</v>
      </c>
      <c r="C25" s="123">
        <v>663</v>
      </c>
      <c r="D25" s="123">
        <v>4425</v>
      </c>
      <c r="E25" s="123">
        <v>2031</v>
      </c>
      <c r="F25" s="123">
        <v>321</v>
      </c>
      <c r="G25" s="81">
        <f t="shared" si="0"/>
        <v>7440</v>
      </c>
      <c r="H25" s="65">
        <f>IF(Паспорт!P32&gt;0,Паспорт!P32,H24)</f>
        <v>35.1596</v>
      </c>
      <c r="I25" s="16"/>
      <c r="J25" s="22"/>
      <c r="Z25"/>
    </row>
    <row r="26" spans="2:26" ht="15" customHeight="1">
      <c r="B26" s="11">
        <v>18</v>
      </c>
      <c r="C26" s="123">
        <v>762</v>
      </c>
      <c r="D26" s="123">
        <v>5727</v>
      </c>
      <c r="E26" s="123">
        <v>2266</v>
      </c>
      <c r="F26" s="123">
        <v>400</v>
      </c>
      <c r="G26" s="81">
        <f t="shared" si="0"/>
        <v>9155</v>
      </c>
      <c r="H26" s="65">
        <f>IF(Паспорт!P33&gt;0,Паспорт!P33,H25)</f>
        <v>35.1596</v>
      </c>
      <c r="I26" s="16"/>
      <c r="J26" s="22"/>
      <c r="Z26"/>
    </row>
    <row r="27" spans="2:26" ht="15" customHeight="1">
      <c r="B27" s="11">
        <v>19</v>
      </c>
      <c r="C27" s="123">
        <v>641</v>
      </c>
      <c r="D27" s="123">
        <v>5161</v>
      </c>
      <c r="E27" s="123">
        <v>2098</v>
      </c>
      <c r="F27" s="123">
        <v>382</v>
      </c>
      <c r="G27" s="81">
        <f t="shared" si="0"/>
        <v>8282</v>
      </c>
      <c r="H27" s="65">
        <f>IF(Паспорт!P34&gt;0,Паспорт!P34,H26)</f>
        <v>35.1048</v>
      </c>
      <c r="I27" s="16"/>
      <c r="J27" s="22"/>
      <c r="Z27"/>
    </row>
    <row r="28" spans="2:26" ht="15" customHeight="1">
      <c r="B28" s="11">
        <v>20</v>
      </c>
      <c r="C28" s="123">
        <v>1003</v>
      </c>
      <c r="D28" s="123">
        <v>6284</v>
      </c>
      <c r="E28" s="123">
        <v>2827</v>
      </c>
      <c r="F28" s="123">
        <v>587</v>
      </c>
      <c r="G28" s="81">
        <f t="shared" si="0"/>
        <v>10701</v>
      </c>
      <c r="H28" s="65">
        <f>IF(Паспорт!P35&gt;0,Паспорт!P35,H27)</f>
        <v>35.1872</v>
      </c>
      <c r="I28" s="16"/>
      <c r="J28" s="22"/>
      <c r="Z28"/>
    </row>
    <row r="29" spans="2:26" ht="15" customHeight="1">
      <c r="B29" s="11">
        <v>21</v>
      </c>
      <c r="C29" s="123">
        <v>1126</v>
      </c>
      <c r="D29" s="123">
        <v>6693</v>
      </c>
      <c r="E29" s="123">
        <v>3823</v>
      </c>
      <c r="F29" s="123">
        <v>555</v>
      </c>
      <c r="G29" s="81">
        <f t="shared" si="0"/>
        <v>12197</v>
      </c>
      <c r="H29" s="65">
        <f>IF(Паспорт!P36&gt;0,Паспорт!P36,H28)</f>
        <v>35.0944</v>
      </c>
      <c r="I29" s="16"/>
      <c r="J29" s="22"/>
      <c r="Z29"/>
    </row>
    <row r="30" spans="2:26" ht="15" customHeight="1">
      <c r="B30" s="11">
        <v>22</v>
      </c>
      <c r="C30" s="123">
        <v>1129</v>
      </c>
      <c r="D30" s="123">
        <v>4781</v>
      </c>
      <c r="E30" s="123">
        <v>2943</v>
      </c>
      <c r="F30" s="123">
        <v>582</v>
      </c>
      <c r="G30" s="81">
        <f t="shared" si="0"/>
        <v>9435</v>
      </c>
      <c r="H30" s="65">
        <f>IF(Паспорт!P37&gt;0,Паспорт!P37,H29)</f>
        <v>34.9535</v>
      </c>
      <c r="I30" s="16"/>
      <c r="J30" s="22"/>
      <c r="Z30"/>
    </row>
    <row r="31" spans="2:26" ht="15" customHeight="1">
      <c r="B31" s="11">
        <v>23</v>
      </c>
      <c r="C31" s="123">
        <v>1026</v>
      </c>
      <c r="D31" s="123">
        <v>4859</v>
      </c>
      <c r="E31" s="123">
        <v>5683</v>
      </c>
      <c r="F31" s="123">
        <v>543</v>
      </c>
      <c r="G31" s="81">
        <f t="shared" si="0"/>
        <v>12111</v>
      </c>
      <c r="H31" s="65">
        <f>IF(Паспорт!P38&gt;0,Паспорт!P38,H30)</f>
        <v>35.1383</v>
      </c>
      <c r="I31" s="16"/>
      <c r="J31" s="22"/>
      <c r="Z31"/>
    </row>
    <row r="32" spans="2:26" ht="15" customHeight="1">
      <c r="B32" s="11">
        <v>24</v>
      </c>
      <c r="C32" s="123">
        <v>1159</v>
      </c>
      <c r="D32" s="123">
        <v>5346</v>
      </c>
      <c r="E32" s="123">
        <v>6159</v>
      </c>
      <c r="F32" s="123">
        <v>602</v>
      </c>
      <c r="G32" s="81">
        <f t="shared" si="0"/>
        <v>13266</v>
      </c>
      <c r="H32" s="65">
        <f>IF(Паспорт!P39&gt;0,Паспорт!P39,H31)</f>
        <v>35.1383</v>
      </c>
      <c r="I32" s="16"/>
      <c r="J32" s="22"/>
      <c r="Z32"/>
    </row>
    <row r="33" spans="2:26" ht="15" customHeight="1">
      <c r="B33" s="11">
        <v>25</v>
      </c>
      <c r="C33" s="123">
        <v>1523</v>
      </c>
      <c r="D33" s="123">
        <v>6600</v>
      </c>
      <c r="E33" s="123">
        <v>8974</v>
      </c>
      <c r="F33" s="123">
        <v>764</v>
      </c>
      <c r="G33" s="81">
        <f t="shared" si="0"/>
        <v>17861</v>
      </c>
      <c r="H33" s="65">
        <f>IF(Паспорт!P40&gt;0,Паспорт!P40,H32)</f>
        <v>35.1383</v>
      </c>
      <c r="I33" s="16"/>
      <c r="J33" s="22"/>
      <c r="Z33"/>
    </row>
    <row r="34" spans="2:26" ht="15" customHeight="1">
      <c r="B34" s="11">
        <v>26</v>
      </c>
      <c r="C34" s="123">
        <v>1328</v>
      </c>
      <c r="D34" s="123">
        <v>5891</v>
      </c>
      <c r="E34" s="123">
        <v>8114</v>
      </c>
      <c r="F34" s="123">
        <v>652</v>
      </c>
      <c r="G34" s="81">
        <f t="shared" si="0"/>
        <v>15985</v>
      </c>
      <c r="H34" s="65">
        <f>IF(Паспорт!P41&gt;0,Паспорт!P41,H33)</f>
        <v>35.0464</v>
      </c>
      <c r="I34" s="16"/>
      <c r="J34" s="22"/>
      <c r="Z34"/>
    </row>
    <row r="35" spans="2:26" ht="15" customHeight="1">
      <c r="B35" s="11">
        <v>27</v>
      </c>
      <c r="C35" s="123">
        <v>1283</v>
      </c>
      <c r="D35" s="123">
        <v>5577</v>
      </c>
      <c r="E35" s="123">
        <v>8002</v>
      </c>
      <c r="F35" s="123">
        <v>628</v>
      </c>
      <c r="G35" s="81">
        <f t="shared" si="0"/>
        <v>15490</v>
      </c>
      <c r="H35" s="65">
        <f>IF(Паспорт!P42&gt;0,Паспорт!P42,H34)</f>
        <v>35.0081</v>
      </c>
      <c r="I35" s="16"/>
      <c r="J35" s="22"/>
      <c r="Z35"/>
    </row>
    <row r="36" spans="2:26" ht="15" customHeight="1">
      <c r="B36" s="11">
        <v>28</v>
      </c>
      <c r="C36" s="123">
        <v>1308</v>
      </c>
      <c r="D36" s="123">
        <v>5455</v>
      </c>
      <c r="E36" s="123">
        <v>8466</v>
      </c>
      <c r="F36" s="123">
        <v>626</v>
      </c>
      <c r="G36" s="81">
        <f t="shared" si="0"/>
        <v>15855</v>
      </c>
      <c r="H36" s="65">
        <f>IF(Паспорт!P43&gt;0,Паспорт!P43,H35)</f>
        <v>35.0175</v>
      </c>
      <c r="I36" s="16"/>
      <c r="J36" s="22"/>
      <c r="Z36"/>
    </row>
    <row r="37" spans="2:26" ht="15" customHeight="1">
      <c r="B37" s="11">
        <v>29</v>
      </c>
      <c r="C37" s="123">
        <v>1381</v>
      </c>
      <c r="D37" s="123">
        <v>7132</v>
      </c>
      <c r="E37" s="123">
        <v>9243</v>
      </c>
      <c r="F37" s="123">
        <v>672</v>
      </c>
      <c r="G37" s="81">
        <f t="shared" si="0"/>
        <v>18428</v>
      </c>
      <c r="H37" s="65">
        <f>IF(Паспорт!P44&gt;0,Паспорт!P44,H36)</f>
        <v>35.0235</v>
      </c>
      <c r="I37" s="16"/>
      <c r="J37" s="22"/>
      <c r="Z37"/>
    </row>
    <row r="38" spans="2:26" ht="15" customHeight="1">
      <c r="B38" s="11">
        <v>30</v>
      </c>
      <c r="C38" s="123">
        <v>1466</v>
      </c>
      <c r="D38" s="123">
        <v>6648</v>
      </c>
      <c r="E38" s="123">
        <v>8417</v>
      </c>
      <c r="F38" s="123">
        <v>646</v>
      </c>
      <c r="G38" s="81">
        <f t="shared" si="0"/>
        <v>17177</v>
      </c>
      <c r="H38" s="65">
        <f>IF(Паспорт!P45&gt;0,Паспорт!P45,H37)</f>
        <v>34.6939</v>
      </c>
      <c r="I38" s="16"/>
      <c r="J38" s="22"/>
      <c r="Z38"/>
    </row>
    <row r="39" spans="2:28" ht="23.25" customHeight="1">
      <c r="B39" s="68" t="s">
        <v>31</v>
      </c>
      <c r="C39" s="66">
        <f>SUM(C9:C38)</f>
        <v>23491</v>
      </c>
      <c r="D39" s="66">
        <f>SUM(D9:D38)</f>
        <v>136525</v>
      </c>
      <c r="E39" s="66">
        <f>SUM(E9:E38)</f>
        <v>101785</v>
      </c>
      <c r="F39" s="66">
        <f>SUM(F9:F38)</f>
        <v>11810</v>
      </c>
      <c r="G39" s="67">
        <f>SUM(G9:G38)</f>
        <v>273611</v>
      </c>
      <c r="H39" s="72">
        <f>SUMPRODUCT(H9:H38,G9:G38)/SUM(G9:G38)</f>
        <v>35.053560123313765</v>
      </c>
      <c r="I39" s="21"/>
      <c r="J39" s="105" t="s">
        <v>32</v>
      </c>
      <c r="K39" s="10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2:26" ht="14.25" customHeight="1">
      <c r="B40" s="42"/>
      <c r="C40" s="70"/>
      <c r="D40" s="71"/>
      <c r="E40" s="71"/>
      <c r="F40" s="69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17"/>
      <c r="Z40"/>
    </row>
    <row r="41" spans="2:27" ht="12.75">
      <c r="B41" s="6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42"/>
      <c r="AA41" s="42"/>
    </row>
    <row r="42" spans="1:8" ht="12.75">
      <c r="A42" s="56" t="s">
        <v>52</v>
      </c>
      <c r="B42" s="59"/>
      <c r="C42" s="57"/>
      <c r="D42" s="58"/>
      <c r="E42" s="58" t="s">
        <v>53</v>
      </c>
      <c r="F42" s="57"/>
      <c r="G42" s="59"/>
      <c r="H42" s="64" t="s">
        <v>62</v>
      </c>
    </row>
    <row r="43" spans="1:26" ht="14.25">
      <c r="A43" s="60" t="s">
        <v>49</v>
      </c>
      <c r="E43" s="61" t="s">
        <v>41</v>
      </c>
      <c r="F43" s="61" t="s">
        <v>0</v>
      </c>
      <c r="H43" s="6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9"/>
      <c r="Z43" s="43"/>
    </row>
    <row r="44" spans="1:26" ht="15">
      <c r="A44" s="56" t="s">
        <v>50</v>
      </c>
      <c r="B44" s="59"/>
      <c r="C44" s="7"/>
      <c r="D44" s="59"/>
      <c r="E44" s="58" t="s">
        <v>51</v>
      </c>
      <c r="F44" s="8"/>
      <c r="G44" s="59"/>
      <c r="H44" s="64" t="str">
        <f>H42</f>
        <v>03 жовтня 2016 р.</v>
      </c>
      <c r="I44" s="42"/>
      <c r="J44" s="42"/>
      <c r="K44" s="42"/>
      <c r="L44" s="42"/>
      <c r="M44" s="42"/>
      <c r="N44" s="42"/>
      <c r="O44" s="53"/>
      <c r="P44" s="54"/>
      <c r="Q44" s="54"/>
      <c r="R44" s="42"/>
      <c r="S44" s="42"/>
      <c r="T44" s="42"/>
      <c r="U44" s="42"/>
      <c r="V44" s="42"/>
      <c r="W44" s="42"/>
      <c r="X44" s="42"/>
      <c r="Y44" s="53"/>
      <c r="Z44" s="43"/>
    </row>
    <row r="45" spans="3:26" ht="18" customHeight="1">
      <c r="C45" s="1"/>
      <c r="E45" s="61" t="s">
        <v>41</v>
      </c>
      <c r="F45" s="61" t="s">
        <v>0</v>
      </c>
      <c r="G45" s="6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3"/>
    </row>
    <row r="46" spans="3:26" ht="12.75">
      <c r="C46" s="52"/>
      <c r="D46" s="5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53"/>
      <c r="P46" s="55"/>
      <c r="Q46" s="55"/>
      <c r="R46" s="42"/>
      <c r="S46" s="42"/>
      <c r="T46" s="42"/>
      <c r="U46" s="42"/>
      <c r="V46" s="42"/>
      <c r="W46" s="42"/>
      <c r="X46" s="42"/>
      <c r="Y46" s="53"/>
      <c r="Z46" s="43"/>
    </row>
  </sheetData>
  <sheetProtection/>
  <mergeCells count="14">
    <mergeCell ref="A3:H3"/>
    <mergeCell ref="D6:D8"/>
    <mergeCell ref="A1:H1"/>
    <mergeCell ref="A2:H2"/>
    <mergeCell ref="A4:H4"/>
    <mergeCell ref="J39:K39"/>
    <mergeCell ref="B5:B8"/>
    <mergeCell ref="C6:C8"/>
    <mergeCell ref="J9:K16"/>
    <mergeCell ref="E6:E8"/>
    <mergeCell ref="F6:F8"/>
    <mergeCell ref="G5:G8"/>
    <mergeCell ref="H5:H8"/>
    <mergeCell ref="C5:F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2016-10-03T13:30:16Z</cp:lastPrinted>
  <dcterms:created xsi:type="dcterms:W3CDTF">2010-01-29T08:37:16Z</dcterms:created>
  <dcterms:modified xsi:type="dcterms:W3CDTF">2016-10-03T13:30:19Z</dcterms:modified>
  <cp:category/>
  <cp:version/>
  <cp:contentType/>
  <cp:contentStatus/>
</cp:coreProperties>
</file>