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8805" windowHeight="1062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<sst xmlns="http://schemas.openxmlformats.org/spreadsheetml/2006/main" count="49" uniqueCount="46">
  <si>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</si>
  <si>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</si>
  <si>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</si>
  <si>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</si>
  <si>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</si>
  <si>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</si>
  <si>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</si>
  <si>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</si>
  <si>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</si>
  <si>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</si>
  <si>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</si>
  <si>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</si>
  <si>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</si>
  <si>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</si>
  <si>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</si>
  <si>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</si>
  <si>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</si>
  <si>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</si>
  <si>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</si>
  <si>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</si>
  <si>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</si>
  <si>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</si>
  <si>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</si>
  <si>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</si>
  <si>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</si>
  <si>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</si>
  <si>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</si>
  <si>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</si>
  <si>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</si>
  <si>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</si>
  <si>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</si>
  <si>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</si>
  <si>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</si>
  <si>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</si>
  <si>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</si>
  <si>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</si>
  <si>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</si>
  <si>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</si>
  <si>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</si>
  <si>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</si>
  <si>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</si>
  <si>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</si>
  <si>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</si>
  <si>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 xml:space="preserve">переданого   </t>
    </r>
    <r>
      <rPr>
        <b/>
        <sz val="10"/>
        <rFont val="Arial"/>
        <family val="2"/>
      </rPr>
      <t xml:space="preserve">ПАТ "УКРТРАНСГАЗ" філія УМГ "КИЇВТРАНСГАЗ" Лубенським ЛВУМГ </t>
    </r>
    <r>
      <rPr>
        <sz val="10"/>
        <rFont val="Arial"/>
        <family val="2"/>
      </rPr>
      <t xml:space="preserve"> та прийнятого АГНКС №2   м.Лубни  </t>
    </r>
    <r>
      <rPr>
        <b/>
        <sz val="12"/>
        <rFont val="Arial"/>
        <family val="2"/>
      </rPr>
      <t>ПП Костюк В.М.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</si>
  <si>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01.09.2016 року_______ по _______30.09.2016 року </t>
    </r>
    <r>
      <rPr>
        <sz val="10"/>
        <rFont val="Arial"/>
        <family val="2"/>
      </rPr>
      <t>_______________________</t>
    </r>
  </si>
  <si>
    <t>30.09.2016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</si>
</sst>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186" fontId="19" fillId="0" borderId="10" xfId="0" applyNumberFormat="1" applyFont="1" applyBorder="1" applyAlignment="1">
      <alignment horizontal="left" wrapText="1"/>
    </xf>
    <xf numFmtId="187" fontId="3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185" fontId="18" fillId="0" borderId="13" xfId="0" applyNumberFormat="1" applyFont="1" applyBorder="1" applyAlignment="1">
      <alignment horizontal="center" vertical="center" wrapText="1"/>
    </xf>
    <xf numFmtId="185" fontId="18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6" fillId="0" borderId="14" xfId="0" applyFont="1" applyBorder="1" applyAlignment="1">
      <alignment textRotation="90" wrapText="1"/>
    </xf>
    <xf numFmtId="0" fontId="6" fillId="0" borderId="15" xfId="0" applyFont="1" applyBorder="1" applyAlignment="1">
      <alignment textRotation="90" wrapText="1"/>
    </xf>
    <xf numFmtId="0" fontId="0" fillId="0" borderId="16" xfId="0" applyBorder="1" applyAlignment="1">
      <alignment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89.315</v>
          </cell>
          <cell r="C80">
            <v>5.117</v>
          </cell>
          <cell r="D80">
            <v>1.148</v>
          </cell>
          <cell r="E80">
            <v>0.185</v>
          </cell>
          <cell r="F80">
            <v>0.121</v>
          </cell>
          <cell r="G80">
            <v>0.04</v>
          </cell>
          <cell r="H80">
            <v>0.05</v>
          </cell>
          <cell r="I80">
            <v>0.004</v>
          </cell>
          <cell r="J80">
            <v>0.069</v>
          </cell>
          <cell r="K80">
            <v>1.49</v>
          </cell>
          <cell r="L80">
            <v>2.453</v>
          </cell>
          <cell r="M80">
            <v>0.008</v>
          </cell>
        </row>
        <row r="84">
          <cell r="M84">
            <v>0.757</v>
          </cell>
        </row>
        <row r="85">
          <cell r="M85">
            <v>34.46</v>
          </cell>
          <cell r="N85">
            <v>8231</v>
          </cell>
        </row>
        <row r="86">
          <cell r="M86">
            <v>38.17</v>
          </cell>
          <cell r="N86">
            <v>9116</v>
          </cell>
        </row>
        <row r="88">
          <cell r="M88">
            <v>48.14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0">
          <cell r="B80">
            <v>89.325</v>
          </cell>
          <cell r="C80">
            <v>5.106</v>
          </cell>
          <cell r="D80">
            <v>1.153</v>
          </cell>
          <cell r="E80">
            <v>0.185</v>
          </cell>
          <cell r="F80">
            <v>0.121</v>
          </cell>
          <cell r="G80">
            <v>0.039</v>
          </cell>
          <cell r="H80">
            <v>0.05</v>
          </cell>
          <cell r="I80">
            <v>0.004</v>
          </cell>
          <cell r="J80">
            <v>0.073</v>
          </cell>
          <cell r="K80">
            <v>1.5</v>
          </cell>
          <cell r="L80">
            <v>2.437</v>
          </cell>
          <cell r="M80">
            <v>0.007</v>
          </cell>
        </row>
        <row r="84">
          <cell r="M84">
            <v>0.757</v>
          </cell>
        </row>
        <row r="85">
          <cell r="M85">
            <v>34.47</v>
          </cell>
          <cell r="N85">
            <v>8233</v>
          </cell>
        </row>
        <row r="86">
          <cell r="M86">
            <v>38.18</v>
          </cell>
          <cell r="N86">
            <v>9118</v>
          </cell>
        </row>
        <row r="88">
          <cell r="M88">
            <v>48.15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89.575</v>
          </cell>
          <cell r="C80">
            <v>5.055</v>
          </cell>
          <cell r="D80">
            <v>1.095</v>
          </cell>
          <cell r="E80">
            <v>0.179</v>
          </cell>
          <cell r="F80">
            <v>0.117</v>
          </cell>
          <cell r="G80">
            <v>0.039</v>
          </cell>
          <cell r="H80">
            <v>0.049</v>
          </cell>
          <cell r="I80">
            <v>0.004</v>
          </cell>
          <cell r="J80">
            <v>0.07</v>
          </cell>
          <cell r="K80">
            <v>1.4</v>
          </cell>
          <cell r="L80">
            <v>2.415</v>
          </cell>
          <cell r="M80">
            <v>0.002</v>
          </cell>
        </row>
        <row r="84">
          <cell r="M84">
            <v>0.755</v>
          </cell>
        </row>
        <row r="85">
          <cell r="M85">
            <v>34.45</v>
          </cell>
          <cell r="N85">
            <v>8229</v>
          </cell>
        </row>
        <row r="86">
          <cell r="M86">
            <v>38.17</v>
          </cell>
          <cell r="N86">
            <v>9114</v>
          </cell>
        </row>
        <row r="88">
          <cell r="M88">
            <v>48.2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0">
          <cell r="B80">
            <v>89.449</v>
          </cell>
          <cell r="C80">
            <v>5.094</v>
          </cell>
          <cell r="D80">
            <v>1.077</v>
          </cell>
          <cell r="E80">
            <v>0.173</v>
          </cell>
          <cell r="F80">
            <v>0.115</v>
          </cell>
          <cell r="G80">
            <v>0.036</v>
          </cell>
          <cell r="H80">
            <v>0.047</v>
          </cell>
          <cell r="I80">
            <v>0.004</v>
          </cell>
          <cell r="J80">
            <v>0.065</v>
          </cell>
          <cell r="K80">
            <v>1.502</v>
          </cell>
          <cell r="L80">
            <v>2.433</v>
          </cell>
          <cell r="M80">
            <v>0.005</v>
          </cell>
        </row>
        <row r="84">
          <cell r="M84">
            <v>0.756</v>
          </cell>
        </row>
        <row r="85">
          <cell r="M85">
            <v>34.39</v>
          </cell>
          <cell r="N85">
            <v>8216</v>
          </cell>
        </row>
        <row r="86">
          <cell r="M86">
            <v>38.1</v>
          </cell>
          <cell r="N86">
            <v>9100</v>
          </cell>
        </row>
        <row r="88">
          <cell r="M88">
            <v>48.1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6">
      <selection activeCell="Z30" sqref="Z3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1"/>
      <c r="X2" s="62"/>
      <c r="Y2" s="62"/>
      <c r="Z2" s="62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5" t="s">
        <v>29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6"/>
    </row>
    <row r="7" spans="2:28" ht="33" customHeight="1">
      <c r="B7" s="63" t="s">
        <v>43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4"/>
      <c r="AB7" s="4"/>
    </row>
    <row r="8" spans="2:28" ht="18" customHeight="1">
      <c r="B8" s="65" t="s">
        <v>44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4"/>
      <c r="AB8" s="4"/>
    </row>
    <row r="9" spans="2:30" ht="32.25" customHeight="1">
      <c r="B9" s="46" t="s">
        <v>11</v>
      </c>
      <c r="C9" s="67" t="s">
        <v>30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51" t="s">
        <v>31</v>
      </c>
      <c r="P9" s="52"/>
      <c r="Q9" s="52"/>
      <c r="R9" s="53"/>
      <c r="S9" s="53"/>
      <c r="T9" s="54"/>
      <c r="U9" s="57" t="s">
        <v>27</v>
      </c>
      <c r="V9" s="60" t="s">
        <v>28</v>
      </c>
      <c r="W9" s="38" t="s">
        <v>24</v>
      </c>
      <c r="X9" s="38" t="s">
        <v>25</v>
      </c>
      <c r="Y9" s="38" t="s">
        <v>26</v>
      </c>
      <c r="Z9" s="70" t="s">
        <v>38</v>
      </c>
      <c r="AA9" s="4"/>
      <c r="AC9" s="7"/>
      <c r="AD9"/>
    </row>
    <row r="10" spans="2:30" ht="48.75" customHeight="1">
      <c r="B10" s="47"/>
      <c r="C10" s="34" t="s">
        <v>12</v>
      </c>
      <c r="D10" s="34" t="s">
        <v>13</v>
      </c>
      <c r="E10" s="34" t="s">
        <v>14</v>
      </c>
      <c r="F10" s="34" t="s">
        <v>15</v>
      </c>
      <c r="G10" s="34" t="s">
        <v>16</v>
      </c>
      <c r="H10" s="34" t="s">
        <v>17</v>
      </c>
      <c r="I10" s="34" t="s">
        <v>18</v>
      </c>
      <c r="J10" s="34" t="s">
        <v>19</v>
      </c>
      <c r="K10" s="34" t="s">
        <v>20</v>
      </c>
      <c r="L10" s="34" t="s">
        <v>21</v>
      </c>
      <c r="M10" s="35" t="s">
        <v>22</v>
      </c>
      <c r="N10" s="35" t="s">
        <v>23</v>
      </c>
      <c r="O10" s="35" t="s">
        <v>5</v>
      </c>
      <c r="P10" s="42" t="s">
        <v>6</v>
      </c>
      <c r="Q10" s="35" t="s">
        <v>8</v>
      </c>
      <c r="R10" s="35" t="s">
        <v>7</v>
      </c>
      <c r="S10" s="35" t="s">
        <v>9</v>
      </c>
      <c r="T10" s="35" t="s">
        <v>10</v>
      </c>
      <c r="U10" s="58"/>
      <c r="V10" s="36"/>
      <c r="W10" s="38"/>
      <c r="X10" s="38"/>
      <c r="Y10" s="38"/>
      <c r="Z10" s="70"/>
      <c r="AA10" s="4"/>
      <c r="AC10" s="7"/>
      <c r="AD10"/>
    </row>
    <row r="11" spans="2:30" ht="15.75" customHeight="1">
      <c r="B11" s="47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6"/>
      <c r="N11" s="36"/>
      <c r="O11" s="36"/>
      <c r="P11" s="43"/>
      <c r="Q11" s="49"/>
      <c r="R11" s="36"/>
      <c r="S11" s="36"/>
      <c r="T11" s="36"/>
      <c r="U11" s="58"/>
      <c r="V11" s="36"/>
      <c r="W11" s="38"/>
      <c r="X11" s="38"/>
      <c r="Y11" s="38"/>
      <c r="Z11" s="70"/>
      <c r="AA11" s="4"/>
      <c r="AC11" s="7"/>
      <c r="AD11"/>
    </row>
    <row r="12" spans="2:30" ht="21" customHeight="1">
      <c r="B12" s="48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7"/>
      <c r="N12" s="37"/>
      <c r="O12" s="37"/>
      <c r="P12" s="44"/>
      <c r="Q12" s="50"/>
      <c r="R12" s="37"/>
      <c r="S12" s="37"/>
      <c r="T12" s="37"/>
      <c r="U12" s="59"/>
      <c r="V12" s="37"/>
      <c r="W12" s="38"/>
      <c r="X12" s="38"/>
      <c r="Y12" s="38"/>
      <c r="Z12" s="70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26"/>
      <c r="S13" s="11"/>
      <c r="T13" s="26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26"/>
      <c r="S14" s="11"/>
      <c r="T14" s="26"/>
      <c r="U14" s="11"/>
      <c r="V14" s="11"/>
      <c r="W14" s="21"/>
      <c r="X14" s="11"/>
      <c r="Y14" s="11"/>
      <c r="Z14" s="11"/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5"/>
      <c r="R15" s="26"/>
      <c r="S15" s="11"/>
      <c r="T15" s="26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5"/>
      <c r="R16" s="26"/>
      <c r="S16" s="11"/>
      <c r="T16" s="26"/>
      <c r="U16" s="11"/>
      <c r="V16" s="11"/>
      <c r="W16" s="20"/>
      <c r="X16" s="11"/>
      <c r="Y16" s="11"/>
      <c r="Z16" s="11"/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>
        <f>'[1]Лист1'!$B$80</f>
        <v>89.315</v>
      </c>
      <c r="D17" s="17">
        <f>'[1]Лист1'!$C$80</f>
        <v>5.117</v>
      </c>
      <c r="E17" s="17">
        <f>'[1]Лист1'!$D$80</f>
        <v>1.148</v>
      </c>
      <c r="F17" s="17">
        <f>'[1]Лист1'!$F$80</f>
        <v>0.121</v>
      </c>
      <c r="G17" s="17">
        <f>'[1]Лист1'!$E$80</f>
        <v>0.185</v>
      </c>
      <c r="H17" s="17">
        <f>'[1]Лист1'!$I$80</f>
        <v>0.004</v>
      </c>
      <c r="I17" s="17">
        <f>'[1]Лист1'!$H$80</f>
        <v>0.05</v>
      </c>
      <c r="J17" s="17">
        <f>'[1]Лист1'!$G$80</f>
        <v>0.04</v>
      </c>
      <c r="K17" s="17">
        <f>'[1]Лист1'!$J$80</f>
        <v>0.069</v>
      </c>
      <c r="L17" s="17">
        <f>'[1]Лист1'!$M$80</f>
        <v>0.008</v>
      </c>
      <c r="M17" s="17">
        <f>'[1]Лист1'!$K$80</f>
        <v>1.49</v>
      </c>
      <c r="N17" s="17">
        <f>'[1]Лист1'!$L$80</f>
        <v>2.453</v>
      </c>
      <c r="O17" s="17">
        <f>'[1]Лист1'!$M$84</f>
        <v>0.757</v>
      </c>
      <c r="P17" s="26">
        <f>'[1]Лист1'!$M$85</f>
        <v>34.46</v>
      </c>
      <c r="Q17" s="25">
        <f>'[1]Лист1'!$N$85</f>
        <v>8231</v>
      </c>
      <c r="R17" s="26">
        <f>'[1]Лист1'!$M$86</f>
        <v>38.17</v>
      </c>
      <c r="S17" s="11">
        <f>'[1]Лист1'!$N$86</f>
        <v>9116</v>
      </c>
      <c r="T17" s="26">
        <f>'[1]Лист1'!$M$88</f>
        <v>48.14</v>
      </c>
      <c r="U17" s="11">
        <v>-8.1</v>
      </c>
      <c r="V17" s="11">
        <v>-6.3</v>
      </c>
      <c r="W17" s="20"/>
      <c r="X17" s="11" t="s">
        <v>42</v>
      </c>
      <c r="Y17" s="11">
        <v>0.2</v>
      </c>
      <c r="Z17" s="11"/>
      <c r="AB17" s="14">
        <f t="shared" si="0"/>
        <v>100</v>
      </c>
      <c r="AC17" s="15" t="str">
        <f>IF(AB17=100,"ОК"," ")</f>
        <v>ОК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5"/>
      <c r="R18" s="26"/>
      <c r="S18" s="11"/>
      <c r="T18" s="26"/>
      <c r="U18" s="11"/>
      <c r="V18" s="11"/>
      <c r="W18" s="20" t="s">
        <v>37</v>
      </c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1"/>
      <c r="V19" s="11"/>
      <c r="W19" s="20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/>
      <c r="V20" s="11"/>
      <c r="W20" s="20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1"/>
      <c r="V21" s="11"/>
      <c r="W21" s="18"/>
      <c r="X21" s="11"/>
      <c r="Y21" s="11"/>
      <c r="Z21" s="11"/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5"/>
      <c r="R22" s="26"/>
      <c r="S22" s="11"/>
      <c r="T22" s="26"/>
      <c r="U22" s="11"/>
      <c r="V22" s="11"/>
      <c r="W22" s="20"/>
      <c r="X22" s="11"/>
      <c r="Y22" s="11"/>
      <c r="Z22" s="11"/>
      <c r="AB22" s="14">
        <f t="shared" si="0"/>
        <v>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5"/>
      <c r="R23" s="26"/>
      <c r="S23" s="11"/>
      <c r="T23" s="26"/>
      <c r="U23" s="11"/>
      <c r="V23" s="11"/>
      <c r="W23" s="18"/>
      <c r="X23" s="11"/>
      <c r="Y23" s="11"/>
      <c r="Z23" s="11"/>
      <c r="AB23" s="14">
        <f t="shared" si="0"/>
        <v>0</v>
      </c>
      <c r="AC23" s="15"/>
    </row>
    <row r="24" spans="2:29" s="13" customFormat="1" ht="12.75">
      <c r="B24" s="9">
        <v>12</v>
      </c>
      <c r="C24" s="17">
        <f>'[2]Лист1'!$B$80</f>
        <v>89.325</v>
      </c>
      <c r="D24" s="17">
        <f>'[2]Лист1'!$C$80</f>
        <v>5.106</v>
      </c>
      <c r="E24" s="17">
        <f>'[2]Лист1'!$D$80</f>
        <v>1.153</v>
      </c>
      <c r="F24" s="17">
        <f>'[2]Лист1'!$F$80</f>
        <v>0.121</v>
      </c>
      <c r="G24" s="17">
        <f>'[2]Лист1'!$E$80</f>
        <v>0.185</v>
      </c>
      <c r="H24" s="17">
        <f>'[2]Лист1'!$I$80</f>
        <v>0.004</v>
      </c>
      <c r="I24" s="17">
        <f>'[2]Лист1'!$H$80</f>
        <v>0.05</v>
      </c>
      <c r="J24" s="17">
        <f>'[2]Лист1'!$G$80</f>
        <v>0.039</v>
      </c>
      <c r="K24" s="17">
        <f>'[2]Лист1'!$J$80</f>
        <v>0.073</v>
      </c>
      <c r="L24" s="17">
        <f>'[2]Лист1'!$M$80</f>
        <v>0.007</v>
      </c>
      <c r="M24" s="17">
        <f>'[2]Лист1'!$K$80</f>
        <v>1.5</v>
      </c>
      <c r="N24" s="17">
        <f>'[2]Лист1'!$L$80</f>
        <v>2.437</v>
      </c>
      <c r="O24" s="17">
        <f>'[2]Лист1'!$M$84</f>
        <v>0.757</v>
      </c>
      <c r="P24" s="26">
        <f>'[2]Лист1'!$M$85</f>
        <v>34.47</v>
      </c>
      <c r="Q24" s="25">
        <f>'[2]Лист1'!$N$85</f>
        <v>8233</v>
      </c>
      <c r="R24" s="26">
        <f>'[2]Лист1'!$M$86</f>
        <v>38.18</v>
      </c>
      <c r="S24" s="11">
        <f>'[2]Лист1'!$N$86</f>
        <v>9118</v>
      </c>
      <c r="T24" s="26">
        <f>'[2]Лист1'!$M$88</f>
        <v>48.15</v>
      </c>
      <c r="U24" s="11">
        <v>-8.3</v>
      </c>
      <c r="V24" s="11">
        <v>-7.8</v>
      </c>
      <c r="W24" s="20"/>
      <c r="X24" s="11"/>
      <c r="Y24" s="11"/>
      <c r="Z24" s="11"/>
      <c r="AB24" s="14">
        <f t="shared" si="0"/>
        <v>100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6"/>
      <c r="Q25" s="25"/>
      <c r="R25" s="26"/>
      <c r="S25" s="11"/>
      <c r="T25" s="26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20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/>
      <c r="V27" s="11"/>
      <c r="W27" s="20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12"/>
      <c r="X28" s="11"/>
      <c r="Y28" s="11"/>
      <c r="Z28" s="17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6"/>
      <c r="Q29" s="25"/>
      <c r="R29" s="26"/>
      <c r="S29" s="11"/>
      <c r="T29" s="26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6"/>
      <c r="Q30" s="25"/>
      <c r="R30" s="26"/>
      <c r="S30" s="11"/>
      <c r="T30" s="26"/>
      <c r="U30" s="11"/>
      <c r="V30" s="11"/>
      <c r="W30" s="12"/>
      <c r="X30" s="11"/>
      <c r="Y30" s="11"/>
      <c r="Z30" s="17"/>
      <c r="AB30" s="14">
        <f t="shared" si="0"/>
        <v>0</v>
      </c>
      <c r="AC30" s="15"/>
    </row>
    <row r="31" spans="2:29" s="13" customFormat="1" ht="12.75">
      <c r="B31" s="16">
        <v>19</v>
      </c>
      <c r="C31" s="17">
        <f>'[3]Лист1'!$B$80</f>
        <v>89.575</v>
      </c>
      <c r="D31" s="17">
        <f>'[3]Лист1'!$C$80</f>
        <v>5.055</v>
      </c>
      <c r="E31" s="17">
        <f>'[3]Лист1'!$D$80</f>
        <v>1.095</v>
      </c>
      <c r="F31" s="17">
        <f>'[3]Лист1'!$F$80</f>
        <v>0.117</v>
      </c>
      <c r="G31" s="17">
        <f>'[3]Лист1'!$E$80</f>
        <v>0.179</v>
      </c>
      <c r="H31" s="17">
        <f>'[3]Лист1'!$I$80</f>
        <v>0.004</v>
      </c>
      <c r="I31" s="17">
        <f>'[3]Лист1'!$H$80</f>
        <v>0.049</v>
      </c>
      <c r="J31" s="17">
        <f>'[3]Лист1'!$G$80</f>
        <v>0.039</v>
      </c>
      <c r="K31" s="17">
        <f>'[3]Лист1'!$J$80</f>
        <v>0.07</v>
      </c>
      <c r="L31" s="17">
        <f>'[3]Лист1'!$M$80</f>
        <v>0.002</v>
      </c>
      <c r="M31" s="17">
        <f>'[3]Лист1'!$K$80</f>
        <v>1.4</v>
      </c>
      <c r="N31" s="17">
        <f>'[3]Лист1'!$L$80</f>
        <v>2.415</v>
      </c>
      <c r="O31" s="17">
        <f>'[3]Лист1'!$M$84</f>
        <v>0.755</v>
      </c>
      <c r="P31" s="26">
        <f>'[3]Лист1'!$M$85</f>
        <v>34.45</v>
      </c>
      <c r="Q31" s="25">
        <f>'[3]Лист1'!$N$85</f>
        <v>8229</v>
      </c>
      <c r="R31" s="26">
        <f>'[3]Лист1'!$M$86</f>
        <v>38.17</v>
      </c>
      <c r="S31" s="11">
        <f>'[3]Лист1'!$N$86</f>
        <v>9114</v>
      </c>
      <c r="T31" s="26">
        <f>'[3]Лист1'!$M$88</f>
        <v>48.2</v>
      </c>
      <c r="U31" s="11">
        <v>-12.9</v>
      </c>
      <c r="V31" s="11">
        <v>-12.5</v>
      </c>
      <c r="W31" s="12"/>
      <c r="X31" s="11"/>
      <c r="Y31" s="11"/>
      <c r="Z31" s="17"/>
      <c r="AB31" s="14">
        <f t="shared" si="0"/>
        <v>100.00000000000001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17"/>
      <c r="R32" s="26"/>
      <c r="S32" s="11"/>
      <c r="T32" s="26"/>
      <c r="U32" s="11"/>
      <c r="V32" s="11"/>
      <c r="W32" s="20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6"/>
      <c r="Q33" s="17"/>
      <c r="R33" s="26"/>
      <c r="S33" s="11"/>
      <c r="T33" s="26"/>
      <c r="U33" s="11"/>
      <c r="V33" s="11"/>
      <c r="W33" s="20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25"/>
      <c r="R34" s="26"/>
      <c r="S34" s="11"/>
      <c r="T34" s="26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17"/>
      <c r="R35" s="10"/>
      <c r="S35" s="11"/>
      <c r="T35" s="26"/>
      <c r="U35" s="11"/>
      <c r="V35" s="11"/>
      <c r="W35" s="20"/>
      <c r="X35" s="11"/>
      <c r="Y35" s="11"/>
      <c r="Z35" s="17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6"/>
      <c r="Q36" s="17"/>
      <c r="R36" s="10"/>
      <c r="S36" s="11"/>
      <c r="T36" s="26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6"/>
      <c r="Q37" s="17"/>
      <c r="R37" s="10"/>
      <c r="S37" s="11"/>
      <c r="T37" s="26"/>
      <c r="U37" s="11"/>
      <c r="V37" s="11"/>
      <c r="W37" s="20"/>
      <c r="X37" s="11"/>
      <c r="Y37" s="11"/>
      <c r="Z37" s="11"/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>
        <f>'[4]Лист1'!$B$80</f>
        <v>89.449</v>
      </c>
      <c r="D38" s="17">
        <f>'[4]Лист1'!$C$80</f>
        <v>5.094</v>
      </c>
      <c r="E38" s="17">
        <f>'[4]Лист1'!$D$80</f>
        <v>1.077</v>
      </c>
      <c r="F38" s="17">
        <f>'[4]Лист1'!$F$80</f>
        <v>0.115</v>
      </c>
      <c r="G38" s="17">
        <f>'[4]Лист1'!$E$80</f>
        <v>0.173</v>
      </c>
      <c r="H38" s="17">
        <f>'[4]Лист1'!$I$80</f>
        <v>0.004</v>
      </c>
      <c r="I38" s="17">
        <f>'[4]Лист1'!$H$80</f>
        <v>0.047</v>
      </c>
      <c r="J38" s="17">
        <f>'[4]Лист1'!$G$80</f>
        <v>0.036</v>
      </c>
      <c r="K38" s="17">
        <f>'[4]Лист1'!$J$80</f>
        <v>0.065</v>
      </c>
      <c r="L38" s="17">
        <f>'[4]Лист1'!$M$80</f>
        <v>0.005</v>
      </c>
      <c r="M38" s="17">
        <f>'[4]Лист1'!$K$80</f>
        <v>1.502</v>
      </c>
      <c r="N38" s="17">
        <f>'[4]Лист1'!$L$80</f>
        <v>2.433</v>
      </c>
      <c r="O38" s="17">
        <f>'[4]Лист1'!$M$84</f>
        <v>0.756</v>
      </c>
      <c r="P38" s="26">
        <f>'[4]Лист1'!$M$85</f>
        <v>34.39</v>
      </c>
      <c r="Q38" s="25">
        <f>'[4]Лист1'!$N$85</f>
        <v>8216</v>
      </c>
      <c r="R38" s="26">
        <f>'[4]Лист1'!$M$86</f>
        <v>38.1</v>
      </c>
      <c r="S38" s="11">
        <f>'[4]Лист1'!$N$86</f>
        <v>9100</v>
      </c>
      <c r="T38" s="26">
        <f>'[4]Лист1'!$M$88</f>
        <v>48.1</v>
      </c>
      <c r="U38" s="11">
        <v>-10.8</v>
      </c>
      <c r="V38" s="11">
        <v>-9.1</v>
      </c>
      <c r="W38" s="20"/>
      <c r="X38" s="11"/>
      <c r="Y38" s="11"/>
      <c r="Z38" s="17"/>
      <c r="AB38" s="14">
        <f t="shared" si="0"/>
        <v>99.99999999999997</v>
      </c>
      <c r="AC38" s="15" t="str">
        <f>IF(AB38=100,"ОК"," ")</f>
        <v>ОК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17"/>
      <c r="R39" s="10"/>
      <c r="S39" s="11"/>
      <c r="T39" s="26"/>
      <c r="U39" s="11"/>
      <c r="V39" s="11"/>
      <c r="W39" s="20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17"/>
      <c r="R40" s="10"/>
      <c r="S40" s="11"/>
      <c r="T40" s="26"/>
      <c r="U40" s="11"/>
      <c r="V40" s="11"/>
      <c r="W40" s="20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6"/>
      <c r="Q41" s="25"/>
      <c r="R41" s="26"/>
      <c r="S41" s="11"/>
      <c r="T41" s="26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17"/>
      <c r="R42" s="10"/>
      <c r="S42" s="11"/>
      <c r="T42" s="26"/>
      <c r="U42" s="11"/>
      <c r="V42" s="11"/>
      <c r="W42" s="20"/>
      <c r="X42" s="12"/>
      <c r="Y42" s="12"/>
      <c r="Z42" s="32"/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"/>
      <c r="Q43" s="17"/>
      <c r="R43" s="10"/>
      <c r="S43" s="11"/>
      <c r="T43" s="26"/>
      <c r="U43" s="11"/>
      <c r="V43" s="11"/>
      <c r="W43" s="20"/>
      <c r="X43" s="12"/>
      <c r="Y43" s="12"/>
      <c r="Z43" s="32"/>
      <c r="AB43" s="14">
        <f>SUM(C43:N43)</f>
        <v>0</v>
      </c>
      <c r="AC43" s="15" t="str">
        <f>IF(AB43=100,"ОК"," ")</f>
        <v> </v>
      </c>
    </row>
    <row r="44" spans="2:30" ht="12.7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9" t="s">
        <v>39</v>
      </c>
      <c r="T44" s="39"/>
      <c r="U44" s="39"/>
      <c r="V44" s="39"/>
      <c r="W44" s="39"/>
      <c r="X44" s="39"/>
      <c r="Y44" s="40"/>
      <c r="Z44" s="31">
        <v>109.536</v>
      </c>
      <c r="AB44" s="5"/>
      <c r="AC44" s="6"/>
      <c r="AD44"/>
    </row>
    <row r="45" spans="3:25" ht="12.75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27"/>
    </row>
    <row r="46" spans="3:25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41" t="s">
        <v>40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22"/>
      <c r="S47" s="33" t="s">
        <v>45</v>
      </c>
      <c r="T47" s="33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0" t="s">
        <v>41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33" t="str">
        <f>S47</f>
        <v>30.09.2016  року</v>
      </c>
      <c r="T49" s="33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W2:Z2"/>
    <mergeCell ref="B7:Z7"/>
    <mergeCell ref="B8:Z8"/>
    <mergeCell ref="D10:D12"/>
    <mergeCell ref="C10:C12"/>
    <mergeCell ref="N10:N12"/>
    <mergeCell ref="C9:N9"/>
    <mergeCell ref="H10:H12"/>
    <mergeCell ref="W9:W12"/>
    <mergeCell ref="Z9:Z12"/>
    <mergeCell ref="C6:AB6"/>
    <mergeCell ref="X9:X12"/>
    <mergeCell ref="E10:E12"/>
    <mergeCell ref="F10:F12"/>
    <mergeCell ref="K10:K12"/>
    <mergeCell ref="U9:U12"/>
    <mergeCell ref="V9:V12"/>
    <mergeCell ref="B9:B12"/>
    <mergeCell ref="Q10:Q12"/>
    <mergeCell ref="J10:J12"/>
    <mergeCell ref="O9:T9"/>
    <mergeCell ref="O10:O12"/>
    <mergeCell ref="R10:R12"/>
    <mergeCell ref="S10:S12"/>
    <mergeCell ref="T10:T12"/>
    <mergeCell ref="G10:G12"/>
    <mergeCell ref="S49:T49"/>
    <mergeCell ref="I10:I12"/>
    <mergeCell ref="M10:M12"/>
    <mergeCell ref="Y9:Y12"/>
    <mergeCell ref="S44:Y44"/>
    <mergeCell ref="C47:Q47"/>
    <mergeCell ref="S47:T47"/>
    <mergeCell ref="L10:L12"/>
    <mergeCell ref="P10:P12"/>
    <mergeCell ref="C45:X45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Басараб Александр Богданович</cp:lastModifiedBy>
  <cp:lastPrinted>2016-08-02T13:07:06Z</cp:lastPrinted>
  <dcterms:created xsi:type="dcterms:W3CDTF">2010-01-29T08:37:16Z</dcterms:created>
  <dcterms:modified xsi:type="dcterms:W3CDTF">2016-10-04T10:19:10Z</dcterms:modified>
  <cp:category/>
  <cp:version/>
  <cp:contentType/>
  <cp:contentStatus/>
</cp:coreProperties>
</file>