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1074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<sst xmlns="http://schemas.openxmlformats.org/spreadsheetml/2006/main" count="48" uniqueCount="45">
  <si>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</si>
  <si>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</si>
  <si>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</si>
  <si>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</si>
  <si>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</si>
  <si>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</si>
  <si>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</si>
  <si>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</si>
  <si>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</si>
  <si>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</si>
  <si>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</si>
  <si>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</si>
  <si>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</si>
  <si>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</si>
  <si>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</si>
  <si>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</si>
  <si>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</si>
  <si>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</si>
  <si>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</si>
  <si>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</si>
  <si>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</si>
  <si>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</si>
  <si>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</si>
  <si>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</si>
  <si>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</si>
  <si>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</si>
  <si>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</si>
  <si>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</si>
  <si>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</si>
  <si>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</si>
  <si>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</si>
  <si>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</si>
  <si>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</si>
  <si>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</si>
  <si>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</si>
  <si>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</si>
  <si>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</si>
  <si>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відсутн.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</si>
  <si>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</si>
  <si>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</si>
  <si>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</si>
  <si>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</si>
  <si>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t xml:space="preserve">переданого </t>
    </r>
    <r>
      <rPr>
        <b/>
        <sz val="10"/>
        <rFont val="Arial"/>
        <family val="2"/>
      </rPr>
      <t xml:space="preserve">   ПАТ "УКРТРАНСГАЗ" філія УМГ "КИЇВТРАНСГАЗ" Лубенським ЛВУМГ   </t>
    </r>
    <r>
      <rPr>
        <sz val="10"/>
        <rFont val="Arial"/>
        <family val="2"/>
      </rPr>
      <t xml:space="preserve"> та прийнятого    </t>
    </r>
    <r>
      <rPr>
        <b/>
        <sz val="10"/>
        <rFont val="Arial"/>
        <family val="2"/>
      </rPr>
      <t>ПАТ "Лубнигаз"</t>
    </r>
    <r>
      <rPr>
        <sz val="10"/>
        <rFont val="Arial"/>
        <family val="2"/>
      </rPr>
      <t xml:space="preserve">  на  </t>
    </r>
    <r>
      <rPr>
        <b/>
        <sz val="10"/>
        <rFont val="Arial"/>
        <family val="2"/>
      </rPr>
      <t xml:space="preserve">  ГРС Яцини (ГРС Кейболівка, ГРС Каплинці)</t>
    </r>
  </si>
  <si>
    <r>
      <t>з газопроводу ____Єлецьк-Курск-Київ (ЄККК)  __________за період з ___</t>
    </r>
    <r>
      <rPr>
        <b/>
        <sz val="10"/>
        <rFont val="Arial"/>
        <family val="2"/>
      </rPr>
      <t xml:space="preserve">01.09.2016 року_______ по _______30.09.2016 року </t>
    </r>
    <r>
      <rPr>
        <sz val="10"/>
        <rFont val="Arial"/>
        <family val="2"/>
      </rPr>
      <t>_______________________</t>
    </r>
  </si>
  <si>
    <t xml:space="preserve"> 30.09.2016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</si>
</sst>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 wrapText="1"/>
    </xf>
    <xf numFmtId="186" fontId="3" fillId="0" borderId="10" xfId="0" applyNumberFormat="1" applyFont="1" applyFill="1" applyBorder="1" applyAlignment="1">
      <alignment horizontal="center"/>
    </xf>
    <xf numFmtId="186" fontId="3" fillId="0" borderId="10" xfId="0" applyNumberFormat="1" applyFont="1" applyFill="1" applyBorder="1" applyAlignment="1">
      <alignment horizontal="center" vertical="top" wrapText="1"/>
    </xf>
    <xf numFmtId="186" fontId="18" fillId="0" borderId="10" xfId="0" applyNumberFormat="1" applyFont="1" applyBorder="1" applyAlignment="1">
      <alignment horizontal="left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6" fillId="0" borderId="10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textRotation="90" wrapText="1"/>
    </xf>
    <xf numFmtId="0" fontId="16" fillId="0" borderId="10" xfId="0" applyFont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185" fontId="17" fillId="0" borderId="13" xfId="0" applyNumberFormat="1" applyFont="1" applyBorder="1" applyAlignment="1">
      <alignment horizontal="center" vertical="center" wrapText="1"/>
    </xf>
    <xf numFmtId="185" fontId="17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5;&#1086;&#1083;&#1090;&#1072;&#1074;&#1072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5;&#1086;&#1083;&#1090;&#1072;&#1074;&#1072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5;&#1086;&#1083;&#1090;&#1072;&#1074;&#1072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5;&#1086;&#1083;&#1090;&#1072;&#1074;&#1072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77.7</v>
          </cell>
          <cell r="C288">
            <v>13.348</v>
          </cell>
          <cell r="D288">
            <v>3.26</v>
          </cell>
          <cell r="E288">
            <v>0.286</v>
          </cell>
          <cell r="F288">
            <v>0.17</v>
          </cell>
          <cell r="G288">
            <v>0.025</v>
          </cell>
          <cell r="H288">
            <v>0.029</v>
          </cell>
          <cell r="I288">
            <v>0.01</v>
          </cell>
          <cell r="J288">
            <v>0.014</v>
          </cell>
          <cell r="K288">
            <v>1.19</v>
          </cell>
          <cell r="L288">
            <v>3.961</v>
          </cell>
          <cell r="M288">
            <v>0.007</v>
          </cell>
        </row>
        <row r="292">
          <cell r="M292">
            <v>0.848</v>
          </cell>
        </row>
        <row r="293">
          <cell r="M293">
            <v>37.35</v>
          </cell>
          <cell r="N293">
            <v>8922</v>
          </cell>
        </row>
        <row r="294">
          <cell r="M294">
            <v>41.25</v>
          </cell>
          <cell r="N294">
            <v>9852</v>
          </cell>
        </row>
        <row r="296">
          <cell r="M296">
            <v>49.17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77.6</v>
          </cell>
          <cell r="C288">
            <v>13.377</v>
          </cell>
          <cell r="D288">
            <v>3.294</v>
          </cell>
          <cell r="E288">
            <v>0.29</v>
          </cell>
          <cell r="F288">
            <v>0.172</v>
          </cell>
          <cell r="G288">
            <v>0.026</v>
          </cell>
          <cell r="H288">
            <v>0.029</v>
          </cell>
          <cell r="I288">
            <v>0.01</v>
          </cell>
          <cell r="J288">
            <v>0.017</v>
          </cell>
          <cell r="K288">
            <v>1.214</v>
          </cell>
          <cell r="L288">
            <v>3.965</v>
          </cell>
          <cell r="M288">
            <v>0.006</v>
          </cell>
        </row>
        <row r="292">
          <cell r="M292">
            <v>0.849</v>
          </cell>
        </row>
        <row r="293">
          <cell r="M293">
            <v>37.38</v>
          </cell>
          <cell r="N293">
            <v>8928</v>
          </cell>
        </row>
        <row r="294">
          <cell r="M294">
            <v>41.27</v>
          </cell>
          <cell r="N294">
            <v>9858</v>
          </cell>
        </row>
        <row r="296">
          <cell r="M296">
            <v>49.18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77.702</v>
          </cell>
          <cell r="C288">
            <v>13.258</v>
          </cell>
          <cell r="D288">
            <v>3.365</v>
          </cell>
          <cell r="E288">
            <v>0.317</v>
          </cell>
          <cell r="F288">
            <v>0.181</v>
          </cell>
          <cell r="G288">
            <v>0.027</v>
          </cell>
          <cell r="H288">
            <v>0.032</v>
          </cell>
          <cell r="I288">
            <v>0.01</v>
          </cell>
          <cell r="J288">
            <v>0.016</v>
          </cell>
          <cell r="K288">
            <v>1.155</v>
          </cell>
          <cell r="L288">
            <v>3.932</v>
          </cell>
          <cell r="M288">
            <v>0.005</v>
          </cell>
        </row>
        <row r="292">
          <cell r="M292">
            <v>0.849</v>
          </cell>
        </row>
        <row r="293">
          <cell r="M293">
            <v>37.45</v>
          </cell>
          <cell r="N293">
            <v>8944</v>
          </cell>
        </row>
        <row r="294">
          <cell r="M294">
            <v>41.34</v>
          </cell>
          <cell r="N294">
            <v>9875</v>
          </cell>
        </row>
        <row r="296">
          <cell r="M296">
            <v>49.26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88">
          <cell r="B288">
            <v>77.161</v>
          </cell>
          <cell r="C288">
            <v>13.599</v>
          </cell>
          <cell r="D288">
            <v>3.417</v>
          </cell>
          <cell r="E288">
            <v>0.362</v>
          </cell>
          <cell r="F288">
            <v>0.197</v>
          </cell>
          <cell r="G288">
            <v>0.039</v>
          </cell>
          <cell r="H288">
            <v>0.043</v>
          </cell>
          <cell r="I288">
            <v>0.014</v>
          </cell>
          <cell r="J288">
            <v>0.018</v>
          </cell>
          <cell r="K288">
            <v>1.19</v>
          </cell>
          <cell r="L288">
            <v>3.954</v>
          </cell>
          <cell r="M288">
            <v>0.006</v>
          </cell>
        </row>
        <row r="292">
          <cell r="M292">
            <v>0.854</v>
          </cell>
        </row>
        <row r="293">
          <cell r="M293">
            <v>37.62</v>
          </cell>
          <cell r="N293">
            <v>8986</v>
          </cell>
        </row>
        <row r="294">
          <cell r="M294">
            <v>41.54</v>
          </cell>
          <cell r="N294">
            <v>9921</v>
          </cell>
        </row>
        <row r="296">
          <cell r="M296">
            <v>49.34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A7">
      <selection activeCell="Z44" sqref="Z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36"/>
      <c r="X2" s="37"/>
      <c r="Y2" s="37"/>
      <c r="Z2" s="37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1" t="s">
        <v>29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</row>
    <row r="7" spans="2:28" ht="33" customHeight="1">
      <c r="B7" s="38" t="s">
        <v>42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"/>
      <c r="AB7" s="4"/>
    </row>
    <row r="8" spans="2:28" ht="18" customHeight="1">
      <c r="B8" s="40" t="s">
        <v>43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"/>
      <c r="AB8" s="4"/>
    </row>
    <row r="9" spans="2:30" ht="32.25" customHeight="1">
      <c r="B9" s="57" t="s">
        <v>11</v>
      </c>
      <c r="C9" s="46" t="s">
        <v>30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53" t="s">
        <v>31</v>
      </c>
      <c r="P9" s="54"/>
      <c r="Q9" s="54"/>
      <c r="R9" s="55"/>
      <c r="S9" s="55"/>
      <c r="T9" s="56"/>
      <c r="U9" s="70" t="s">
        <v>27</v>
      </c>
      <c r="V9" s="73" t="s">
        <v>28</v>
      </c>
      <c r="W9" s="49" t="s">
        <v>24</v>
      </c>
      <c r="X9" s="49" t="s">
        <v>25</v>
      </c>
      <c r="Y9" s="49" t="s">
        <v>26</v>
      </c>
      <c r="Z9" s="50" t="s">
        <v>38</v>
      </c>
      <c r="AA9" s="4"/>
      <c r="AC9" s="7"/>
      <c r="AD9"/>
    </row>
    <row r="10" spans="2:30" ht="48.75" customHeight="1">
      <c r="B10" s="58"/>
      <c r="C10" s="42" t="s">
        <v>12</v>
      </c>
      <c r="D10" s="42" t="s">
        <v>13</v>
      </c>
      <c r="E10" s="42" t="s">
        <v>14</v>
      </c>
      <c r="F10" s="42" t="s">
        <v>15</v>
      </c>
      <c r="G10" s="42" t="s">
        <v>16</v>
      </c>
      <c r="H10" s="42" t="s">
        <v>17</v>
      </c>
      <c r="I10" s="42" t="s">
        <v>18</v>
      </c>
      <c r="J10" s="42" t="s">
        <v>19</v>
      </c>
      <c r="K10" s="42" t="s">
        <v>20</v>
      </c>
      <c r="L10" s="42" t="s">
        <v>21</v>
      </c>
      <c r="M10" s="43" t="s">
        <v>22</v>
      </c>
      <c r="N10" s="43" t="s">
        <v>23</v>
      </c>
      <c r="O10" s="43" t="s">
        <v>5</v>
      </c>
      <c r="P10" s="62" t="s">
        <v>6</v>
      </c>
      <c r="Q10" s="43" t="s">
        <v>8</v>
      </c>
      <c r="R10" s="43" t="s">
        <v>7</v>
      </c>
      <c r="S10" s="43" t="s">
        <v>9</v>
      </c>
      <c r="T10" s="43" t="s">
        <v>10</v>
      </c>
      <c r="U10" s="71"/>
      <c r="V10" s="44"/>
      <c r="W10" s="49"/>
      <c r="X10" s="49"/>
      <c r="Y10" s="49"/>
      <c r="Z10" s="50"/>
      <c r="AA10" s="4"/>
      <c r="AC10" s="7"/>
      <c r="AD10"/>
    </row>
    <row r="11" spans="2:30" ht="15.75" customHeight="1">
      <c r="B11" s="5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4"/>
      <c r="N11" s="44"/>
      <c r="O11" s="44"/>
      <c r="P11" s="63"/>
      <c r="Q11" s="60"/>
      <c r="R11" s="44"/>
      <c r="S11" s="44"/>
      <c r="T11" s="44"/>
      <c r="U11" s="71"/>
      <c r="V11" s="44"/>
      <c r="W11" s="49"/>
      <c r="X11" s="49"/>
      <c r="Y11" s="49"/>
      <c r="Z11" s="50"/>
      <c r="AA11" s="4"/>
      <c r="AC11" s="7"/>
      <c r="AD11"/>
    </row>
    <row r="12" spans="2:30" ht="21" customHeight="1">
      <c r="B12" s="5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5"/>
      <c r="N12" s="45"/>
      <c r="O12" s="45"/>
      <c r="P12" s="64"/>
      <c r="Q12" s="61"/>
      <c r="R12" s="45"/>
      <c r="S12" s="45"/>
      <c r="T12" s="45"/>
      <c r="U12" s="72"/>
      <c r="V12" s="45"/>
      <c r="W12" s="49"/>
      <c r="X12" s="49"/>
      <c r="Y12" s="49"/>
      <c r="Z12" s="50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32"/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32"/>
      <c r="AB14" s="14">
        <f aca="true" t="shared" si="0" ref="AB14:AB43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6"/>
      <c r="Q15" s="25"/>
      <c r="R15" s="26"/>
      <c r="S15" s="11"/>
      <c r="T15" s="26"/>
      <c r="U15" s="11"/>
      <c r="V15" s="11"/>
      <c r="W15" s="18"/>
      <c r="X15" s="11"/>
      <c r="Y15" s="11"/>
      <c r="Z15" s="32"/>
      <c r="AB15" s="14">
        <f t="shared" si="0"/>
        <v>0</v>
      </c>
      <c r="AC15" s="15" t="str">
        <f>IF(AB15=100,"ОК"," ")</f>
        <v> 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18"/>
      <c r="X16" s="11"/>
      <c r="Y16" s="11"/>
      <c r="Z16" s="32"/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>
        <f>'[1]Лист1'!$B$288</f>
        <v>77.7</v>
      </c>
      <c r="D17" s="17">
        <f>'[1]Лист1'!$C$288</f>
        <v>13.348</v>
      </c>
      <c r="E17" s="17">
        <f>'[1]Лист1'!$D$288</f>
        <v>3.26</v>
      </c>
      <c r="F17" s="17">
        <f>'[1]Лист1'!$F$288</f>
        <v>0.17</v>
      </c>
      <c r="G17" s="17">
        <f>'[1]Лист1'!$E$288</f>
        <v>0.286</v>
      </c>
      <c r="H17" s="17">
        <f>'[1]Лист1'!$I$288</f>
        <v>0.01</v>
      </c>
      <c r="I17" s="17">
        <f>'[1]Лист1'!$H$288</f>
        <v>0.029</v>
      </c>
      <c r="J17" s="17">
        <f>'[1]Лист1'!$G$288</f>
        <v>0.025</v>
      </c>
      <c r="K17" s="17">
        <f>'[1]Лист1'!$J$288</f>
        <v>0.014</v>
      </c>
      <c r="L17" s="17">
        <f>'[1]Лист1'!$M$288</f>
        <v>0.007</v>
      </c>
      <c r="M17" s="17">
        <f>'[1]Лист1'!$K$288</f>
        <v>1.19</v>
      </c>
      <c r="N17" s="17">
        <f>'[1]Лист1'!$L$288</f>
        <v>3.961</v>
      </c>
      <c r="O17" s="17">
        <f>'[1]Лист1'!$M$292</f>
        <v>0.848</v>
      </c>
      <c r="P17" s="26">
        <f>'[1]Лист1'!$M$293</f>
        <v>37.35</v>
      </c>
      <c r="Q17" s="25">
        <f>'[1]Лист1'!$N$293</f>
        <v>8922</v>
      </c>
      <c r="R17" s="26">
        <f>'[1]Лист1'!$M$294</f>
        <v>41.25</v>
      </c>
      <c r="S17" s="11">
        <f>'[1]Лист1'!$N$294</f>
        <v>9852</v>
      </c>
      <c r="T17" s="26">
        <f>'[1]Лист1'!$M$296</f>
        <v>49.17</v>
      </c>
      <c r="U17" s="11">
        <v>-9.6</v>
      </c>
      <c r="V17" s="11">
        <v>-6.3</v>
      </c>
      <c r="W17" s="20"/>
      <c r="X17" s="11"/>
      <c r="Y17" s="11"/>
      <c r="Z17" s="32"/>
      <c r="AB17" s="14">
        <f t="shared" si="0"/>
        <v>100.00000000000001</v>
      </c>
      <c r="AC17" s="15" t="str">
        <f>IF(AB17=100,"ОК"," ")</f>
        <v>ОК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11"/>
      <c r="Y18" s="11"/>
      <c r="Z18" s="32"/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32"/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32"/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20"/>
      <c r="Y21" s="20"/>
      <c r="Z21" s="33"/>
      <c r="AB21" s="14">
        <f t="shared" si="0"/>
        <v>0</v>
      </c>
      <c r="AC21" s="15"/>
    </row>
    <row r="22" spans="2:29" s="13" customFormat="1" ht="12.75">
      <c r="B22" s="9">
        <v>10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26"/>
      <c r="Q22" s="25"/>
      <c r="R22" s="26"/>
      <c r="S22" s="11"/>
      <c r="T22" s="26"/>
      <c r="U22" s="11"/>
      <c r="V22" s="11"/>
      <c r="W22" s="20"/>
      <c r="X22" s="11"/>
      <c r="Y22" s="11"/>
      <c r="Z22" s="32"/>
      <c r="AB22" s="14">
        <f t="shared" si="0"/>
        <v>0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/>
      <c r="V23" s="11"/>
      <c r="W23" s="20"/>
      <c r="X23" s="11"/>
      <c r="Y23" s="11"/>
      <c r="Z23" s="32"/>
      <c r="AB23" s="14">
        <f t="shared" si="0"/>
        <v>0</v>
      </c>
      <c r="AC23" s="15"/>
    </row>
    <row r="24" spans="2:29" s="13" customFormat="1" ht="12.75">
      <c r="B24" s="9">
        <v>12</v>
      </c>
      <c r="C24" s="17">
        <f>'[2]Лист1'!$B$288</f>
        <v>77.6</v>
      </c>
      <c r="D24" s="17">
        <f>'[2]Лист1'!$C$288</f>
        <v>13.377</v>
      </c>
      <c r="E24" s="17">
        <f>'[2]Лист1'!$D$288</f>
        <v>3.294</v>
      </c>
      <c r="F24" s="17">
        <f>'[2]Лист1'!$F$288</f>
        <v>0.172</v>
      </c>
      <c r="G24" s="17">
        <f>'[2]Лист1'!$E$288</f>
        <v>0.29</v>
      </c>
      <c r="H24" s="17">
        <f>'[2]Лист1'!$I$288</f>
        <v>0.01</v>
      </c>
      <c r="I24" s="17">
        <f>'[2]Лист1'!$H$288</f>
        <v>0.029</v>
      </c>
      <c r="J24" s="17">
        <f>'[2]Лист1'!$G$288</f>
        <v>0.026</v>
      </c>
      <c r="K24" s="17">
        <f>'[2]Лист1'!$J$288</f>
        <v>0.017</v>
      </c>
      <c r="L24" s="17">
        <f>'[2]Лист1'!$M$288</f>
        <v>0.006</v>
      </c>
      <c r="M24" s="17">
        <f>'[2]Лист1'!$K$288</f>
        <v>1.214</v>
      </c>
      <c r="N24" s="17">
        <f>'[2]Лист1'!$L$288</f>
        <v>3.965</v>
      </c>
      <c r="O24" s="17">
        <f>'[2]Лист1'!$M$292</f>
        <v>0.849</v>
      </c>
      <c r="P24" s="26">
        <f>'[2]Лист1'!$M$293</f>
        <v>37.38</v>
      </c>
      <c r="Q24" s="25">
        <f>'[2]Лист1'!$N$293</f>
        <v>8928</v>
      </c>
      <c r="R24" s="26">
        <f>'[2]Лист1'!$M$294</f>
        <v>41.27</v>
      </c>
      <c r="S24" s="11">
        <f>'[2]Лист1'!$N$294</f>
        <v>9858</v>
      </c>
      <c r="T24" s="26">
        <f>'[2]Лист1'!$M$296</f>
        <v>49.18</v>
      </c>
      <c r="U24" s="11">
        <v>-9.9</v>
      </c>
      <c r="V24" s="11">
        <v>-7.3</v>
      </c>
      <c r="W24" s="20"/>
      <c r="X24" s="11"/>
      <c r="Y24" s="11"/>
      <c r="Z24" s="32"/>
      <c r="AB24" s="14">
        <f t="shared" si="0"/>
        <v>99.99999999999999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32"/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32"/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32"/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31"/>
      <c r="Y28" s="31"/>
      <c r="Z28" s="32"/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26"/>
      <c r="Q29" s="25"/>
      <c r="R29" s="26"/>
      <c r="S29" s="11"/>
      <c r="T29" s="26"/>
      <c r="U29" s="11"/>
      <c r="V29" s="11"/>
      <c r="W29" s="12"/>
      <c r="X29" s="11"/>
      <c r="Y29" s="11"/>
      <c r="Z29" s="32"/>
      <c r="AB29" s="14">
        <f t="shared" si="0"/>
        <v>0</v>
      </c>
      <c r="AC29" s="15" t="str">
        <f>IF(AB29=100,"ОК"," ")</f>
        <v> 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25"/>
      <c r="R30" s="26"/>
      <c r="S30" s="11"/>
      <c r="T30" s="26"/>
      <c r="U30" s="11"/>
      <c r="V30" s="11"/>
      <c r="W30" s="12"/>
      <c r="X30" s="31">
        <v>3.8</v>
      </c>
      <c r="Y30" s="31">
        <v>7.2</v>
      </c>
      <c r="Z30" s="32"/>
      <c r="AB30" s="14">
        <f t="shared" si="0"/>
        <v>0</v>
      </c>
      <c r="AC30" s="15"/>
    </row>
    <row r="31" spans="2:29" s="13" customFormat="1" ht="12.75">
      <c r="B31" s="16">
        <v>19</v>
      </c>
      <c r="C31" s="17">
        <f>'[3]Лист1'!$B$288</f>
        <v>77.702</v>
      </c>
      <c r="D31" s="17">
        <f>'[3]Лист1'!$C$288</f>
        <v>13.258</v>
      </c>
      <c r="E31" s="17">
        <f>'[3]Лист1'!$D$288</f>
        <v>3.365</v>
      </c>
      <c r="F31" s="17">
        <f>'[3]Лист1'!$F$288</f>
        <v>0.181</v>
      </c>
      <c r="G31" s="17">
        <f>'[3]Лист1'!$E$288</f>
        <v>0.317</v>
      </c>
      <c r="H31" s="17">
        <f>'[3]Лист1'!$I$288</f>
        <v>0.01</v>
      </c>
      <c r="I31" s="17">
        <f>'[3]Лист1'!$H$288</f>
        <v>0.032</v>
      </c>
      <c r="J31" s="17">
        <f>'[3]Лист1'!$G$288</f>
        <v>0.027</v>
      </c>
      <c r="K31" s="17">
        <f>'[3]Лист1'!$J$288</f>
        <v>0.016</v>
      </c>
      <c r="L31" s="17">
        <f>'[3]Лист1'!$M$288</f>
        <v>0.005</v>
      </c>
      <c r="M31" s="17">
        <f>'[3]Лист1'!$K$288</f>
        <v>1.155</v>
      </c>
      <c r="N31" s="17">
        <f>'[3]Лист1'!$L$288</f>
        <v>3.932</v>
      </c>
      <c r="O31" s="17">
        <f>'[3]Лист1'!$M$292</f>
        <v>0.849</v>
      </c>
      <c r="P31" s="26">
        <f>'[3]Лист1'!$M$293</f>
        <v>37.45</v>
      </c>
      <c r="Q31" s="25">
        <f>'[3]Лист1'!$N$293</f>
        <v>8944</v>
      </c>
      <c r="R31" s="26">
        <f>'[3]Лист1'!$M$294</f>
        <v>41.34</v>
      </c>
      <c r="S31" s="11">
        <f>'[3]Лист1'!$N$294</f>
        <v>9875</v>
      </c>
      <c r="T31" s="26">
        <f>'[3]Лист1'!$M$296</f>
        <v>49.26</v>
      </c>
      <c r="U31" s="11">
        <v>-14.1</v>
      </c>
      <c r="V31" s="11">
        <v>-14.6</v>
      </c>
      <c r="W31" s="20" t="s">
        <v>37</v>
      </c>
      <c r="X31" s="11"/>
      <c r="Y31" s="11"/>
      <c r="Z31" s="32"/>
      <c r="AB31" s="14">
        <f t="shared" si="0"/>
        <v>99.99999999999999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/>
      <c r="V32" s="11"/>
      <c r="W32" s="20"/>
      <c r="X32" s="11"/>
      <c r="Y32" s="11"/>
      <c r="Z32" s="32"/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32"/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32"/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10"/>
      <c r="S35" s="11"/>
      <c r="T35" s="26"/>
      <c r="U35" s="11"/>
      <c r="V35" s="11"/>
      <c r="W35" s="20"/>
      <c r="X35" s="11"/>
      <c r="Y35" s="11"/>
      <c r="Z35" s="32"/>
      <c r="AB35" s="14">
        <f t="shared" si="0"/>
        <v>0</v>
      </c>
      <c r="AC35" s="15"/>
    </row>
    <row r="36" spans="2:29" s="13" customFormat="1" ht="12.75">
      <c r="B36" s="16">
        <v>24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6"/>
      <c r="Q36" s="17"/>
      <c r="R36" s="26"/>
      <c r="S36" s="11"/>
      <c r="T36" s="26"/>
      <c r="U36" s="11"/>
      <c r="V36" s="11"/>
      <c r="W36" s="18"/>
      <c r="X36" s="11"/>
      <c r="Y36" s="11"/>
      <c r="Z36" s="32"/>
      <c r="AB36" s="14">
        <f t="shared" si="0"/>
        <v>0</v>
      </c>
      <c r="AC36" s="15" t="str">
        <f>IF(AB36=100,"ОК"," ")</f>
        <v> 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26"/>
      <c r="S37" s="11"/>
      <c r="T37" s="26"/>
      <c r="U37" s="11"/>
      <c r="V37" s="11"/>
      <c r="W37" s="20"/>
      <c r="X37" s="31"/>
      <c r="Y37" s="31"/>
      <c r="Z37" s="32"/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>
        <f>'[4]Лист1'!$B$288</f>
        <v>77.161</v>
      </c>
      <c r="D38" s="17">
        <f>'[4]Лист1'!$C$288</f>
        <v>13.599</v>
      </c>
      <c r="E38" s="17">
        <f>'[4]Лист1'!$D$288</f>
        <v>3.417</v>
      </c>
      <c r="F38" s="17">
        <f>'[4]Лист1'!$F$288</f>
        <v>0.197</v>
      </c>
      <c r="G38" s="17">
        <f>'[4]Лист1'!$E$288</f>
        <v>0.362</v>
      </c>
      <c r="H38" s="17">
        <f>'[4]Лист1'!$I$288</f>
        <v>0.014</v>
      </c>
      <c r="I38" s="17">
        <f>'[4]Лист1'!$H$288</f>
        <v>0.043</v>
      </c>
      <c r="J38" s="17">
        <f>'[4]Лист1'!$G$288</f>
        <v>0.039</v>
      </c>
      <c r="K38" s="17">
        <f>'[4]Лист1'!$J$288</f>
        <v>0.018</v>
      </c>
      <c r="L38" s="17">
        <f>'[4]Лист1'!$M$288</f>
        <v>0.006</v>
      </c>
      <c r="M38" s="17">
        <f>'[4]Лист1'!$K$288</f>
        <v>1.19</v>
      </c>
      <c r="N38" s="17">
        <f>'[4]Лист1'!$L$288</f>
        <v>3.954</v>
      </c>
      <c r="O38" s="17">
        <f>'[4]Лист1'!$M$292</f>
        <v>0.854</v>
      </c>
      <c r="P38" s="26">
        <f>'[4]Лист1'!$M$293</f>
        <v>37.62</v>
      </c>
      <c r="Q38" s="25">
        <f>'[4]Лист1'!$N$293</f>
        <v>8986</v>
      </c>
      <c r="R38" s="26">
        <f>'[4]Лист1'!$M$294</f>
        <v>41.54</v>
      </c>
      <c r="S38" s="11">
        <f>'[4]Лист1'!$N$294</f>
        <v>9921</v>
      </c>
      <c r="T38" s="26">
        <f>'[4]Лист1'!$M$296</f>
        <v>49.34</v>
      </c>
      <c r="U38" s="11">
        <v>-16.3</v>
      </c>
      <c r="V38" s="11">
        <v>-12</v>
      </c>
      <c r="W38" s="20"/>
      <c r="X38" s="11"/>
      <c r="Y38" s="11"/>
      <c r="Z38" s="32"/>
      <c r="AB38" s="14">
        <f t="shared" si="0"/>
        <v>100</v>
      </c>
      <c r="AC38" s="15" t="str">
        <f>IF(AB38=100,"ОК"," ")</f>
        <v>ОК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34"/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32"/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32"/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4"/>
      <c r="AB42" s="14">
        <f>SUM(C42:N42)</f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4"/>
      <c r="AB43" s="14">
        <f t="shared" si="0"/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65" t="s">
        <v>39</v>
      </c>
      <c r="T44" s="65"/>
      <c r="U44" s="65"/>
      <c r="V44" s="65"/>
      <c r="W44" s="65"/>
      <c r="X44" s="65"/>
      <c r="Y44" s="66"/>
      <c r="Z44" s="35">
        <v>89.878</v>
      </c>
      <c r="AB44" s="5"/>
      <c r="AC44" s="6"/>
      <c r="AD44"/>
    </row>
    <row r="45" spans="3:25" ht="12.75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74"/>
      <c r="T46" s="74"/>
      <c r="U46" s="19"/>
      <c r="V46" s="19"/>
      <c r="W46" s="19"/>
      <c r="X46" s="19"/>
      <c r="Y46" s="19"/>
    </row>
    <row r="47" spans="3:20" ht="12.75">
      <c r="C47" s="67" t="s">
        <v>40</v>
      </c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22"/>
      <c r="S47" s="68" t="s">
        <v>44</v>
      </c>
      <c r="T47" s="68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68" t="str">
        <f>S47</f>
        <v> 30.09.2016  року</v>
      </c>
      <c r="T49" s="68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7">
    <mergeCell ref="S44:Y44"/>
    <mergeCell ref="C47:Q47"/>
    <mergeCell ref="S47:T47"/>
    <mergeCell ref="S49:T49"/>
    <mergeCell ref="C45:X45"/>
    <mergeCell ref="U9:U12"/>
    <mergeCell ref="V9:V12"/>
    <mergeCell ref="S46:T46"/>
    <mergeCell ref="B9:B12"/>
    <mergeCell ref="Q10:Q12"/>
    <mergeCell ref="S10:S12"/>
    <mergeCell ref="T10:T12"/>
    <mergeCell ref="I10:I12"/>
    <mergeCell ref="M10:M12"/>
    <mergeCell ref="L10:L12"/>
    <mergeCell ref="P10:P12"/>
    <mergeCell ref="G10:G12"/>
    <mergeCell ref="C6:AB6"/>
    <mergeCell ref="X9:X12"/>
    <mergeCell ref="E10:E12"/>
    <mergeCell ref="F10:F12"/>
    <mergeCell ref="K10:K12"/>
    <mergeCell ref="J10:J12"/>
    <mergeCell ref="O9:T9"/>
    <mergeCell ref="O10:O12"/>
    <mergeCell ref="R10:R12"/>
    <mergeCell ref="Y9:Y12"/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Басараб Александр Богданович</cp:lastModifiedBy>
  <cp:lastPrinted>2016-08-02T13:05:31Z</cp:lastPrinted>
  <dcterms:created xsi:type="dcterms:W3CDTF">2010-01-29T08:37:16Z</dcterms:created>
  <dcterms:modified xsi:type="dcterms:W3CDTF">2016-10-04T10:16:37Z</dcterms:modified>
  <cp:category/>
  <cp:version/>
  <cp:contentType/>
  <cp:contentStatus/>
</cp:coreProperties>
</file>