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805" windowHeight="1068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<sst xmlns="http://schemas.openxmlformats.org/spreadsheetml/2006/main" count="49" uniqueCount="46">
  <si>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</si>
  <si>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</si>
  <si>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</si>
  <si>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</si>
  <si>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</si>
  <si>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</si>
  <si>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</si>
  <si>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</si>
  <si>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</si>
  <si>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</si>
  <si>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</si>
  <si>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</si>
  <si>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</si>
  <si>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</si>
  <si>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</si>
  <si>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</si>
  <si>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</si>
  <si>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</si>
  <si>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</si>
  <si>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</si>
  <si>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</si>
  <si>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</si>
  <si>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</si>
  <si>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</si>
  <si>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</si>
  <si>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</si>
  <si>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</si>
  <si>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</si>
  <si>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</si>
  <si>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</si>
  <si>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</si>
  <si>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</si>
  <si>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</si>
  <si>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</si>
  <si>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</si>
  <si>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</si>
  <si>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</si>
  <si>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</si>
  <si>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</si>
  <si>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</si>
  <si>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</si>
  <si>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</si>
  <si>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</si>
  <si>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</t>
    </r>
    <r>
      <rPr>
        <b/>
        <sz val="10"/>
        <rFont val="Arial"/>
        <family val="2"/>
      </rPr>
      <t>ПАТ "УКРТРАНСГАЗ" філія УМГ "КИЇВТРАНСГАЗ" Лубенським ЛВУМГ</t>
    </r>
    <r>
      <rPr>
        <sz val="10"/>
        <rFont val="Arial"/>
        <family val="2"/>
      </rPr>
      <t xml:space="preserve"> 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>ГРС Лубни  (ГРС Новаки, ГРС Пирятин, ГРС Гребінка, ГРС Мгарь)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</si>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</sst>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9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89.315</v>
          </cell>
          <cell r="C80">
            <v>5.117</v>
          </cell>
          <cell r="D80">
            <v>1.148</v>
          </cell>
          <cell r="E80">
            <v>0.185</v>
          </cell>
          <cell r="F80">
            <v>0.121</v>
          </cell>
          <cell r="G80">
            <v>0.04</v>
          </cell>
          <cell r="H80">
            <v>0.05</v>
          </cell>
          <cell r="I80">
            <v>0.004</v>
          </cell>
          <cell r="J80">
            <v>0.069</v>
          </cell>
          <cell r="K80">
            <v>1.49</v>
          </cell>
          <cell r="L80">
            <v>2.453</v>
          </cell>
          <cell r="M80">
            <v>0.008</v>
          </cell>
        </row>
        <row r="84">
          <cell r="M84">
            <v>0.757</v>
          </cell>
        </row>
        <row r="85">
          <cell r="M85">
            <v>34.46</v>
          </cell>
          <cell r="N85">
            <v>8231</v>
          </cell>
        </row>
        <row r="86">
          <cell r="M86">
            <v>38.17</v>
          </cell>
          <cell r="N86">
            <v>9116</v>
          </cell>
        </row>
        <row r="88">
          <cell r="M88">
            <v>48.14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89.325</v>
          </cell>
          <cell r="C80">
            <v>5.106</v>
          </cell>
          <cell r="D80">
            <v>1.153</v>
          </cell>
          <cell r="E80">
            <v>0.185</v>
          </cell>
          <cell r="F80">
            <v>0.121</v>
          </cell>
          <cell r="G80">
            <v>0.039</v>
          </cell>
          <cell r="H80">
            <v>0.05</v>
          </cell>
          <cell r="I80">
            <v>0.004</v>
          </cell>
          <cell r="J80">
            <v>0.073</v>
          </cell>
          <cell r="K80">
            <v>1.5</v>
          </cell>
          <cell r="L80">
            <v>2.437</v>
          </cell>
          <cell r="M80">
            <v>0.007</v>
          </cell>
        </row>
        <row r="84">
          <cell r="M84">
            <v>0.757</v>
          </cell>
        </row>
        <row r="85">
          <cell r="M85">
            <v>34.47</v>
          </cell>
          <cell r="N85">
            <v>8233</v>
          </cell>
        </row>
        <row r="86">
          <cell r="M86">
            <v>38.18</v>
          </cell>
          <cell r="N86">
            <v>9118</v>
          </cell>
        </row>
        <row r="88">
          <cell r="M88">
            <v>48.15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89.575</v>
          </cell>
          <cell r="C80">
            <v>5.055</v>
          </cell>
          <cell r="D80">
            <v>1.095</v>
          </cell>
          <cell r="E80">
            <v>0.179</v>
          </cell>
          <cell r="F80">
            <v>0.117</v>
          </cell>
          <cell r="G80">
            <v>0.039</v>
          </cell>
          <cell r="H80">
            <v>0.049</v>
          </cell>
          <cell r="I80">
            <v>0.004</v>
          </cell>
          <cell r="J80">
            <v>0.07</v>
          </cell>
          <cell r="K80">
            <v>1.4</v>
          </cell>
          <cell r="L80">
            <v>2.415</v>
          </cell>
          <cell r="M80">
            <v>0.002</v>
          </cell>
        </row>
        <row r="84">
          <cell r="M84">
            <v>0.755</v>
          </cell>
        </row>
        <row r="85">
          <cell r="M85">
            <v>34.45</v>
          </cell>
          <cell r="N85">
            <v>8229</v>
          </cell>
        </row>
        <row r="86">
          <cell r="M86">
            <v>38.17</v>
          </cell>
          <cell r="N86">
            <v>9114</v>
          </cell>
        </row>
        <row r="88">
          <cell r="M88">
            <v>48.2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89.449</v>
          </cell>
          <cell r="C80">
            <v>5.094</v>
          </cell>
          <cell r="D80">
            <v>1.077</v>
          </cell>
          <cell r="E80">
            <v>0.173</v>
          </cell>
          <cell r="F80">
            <v>0.115</v>
          </cell>
          <cell r="G80">
            <v>0.036</v>
          </cell>
          <cell r="H80">
            <v>0.047</v>
          </cell>
          <cell r="I80">
            <v>0.004</v>
          </cell>
          <cell r="J80">
            <v>0.065</v>
          </cell>
          <cell r="K80">
            <v>1.502</v>
          </cell>
          <cell r="L80">
            <v>2.433</v>
          </cell>
          <cell r="M80">
            <v>0.005</v>
          </cell>
        </row>
        <row r="84">
          <cell r="M84">
            <v>0.756</v>
          </cell>
        </row>
        <row r="85">
          <cell r="M85">
            <v>34.39</v>
          </cell>
          <cell r="N85">
            <v>8216</v>
          </cell>
        </row>
        <row r="86">
          <cell r="M86">
            <v>38.1</v>
          </cell>
          <cell r="N86">
            <v>9100</v>
          </cell>
        </row>
        <row r="88">
          <cell r="M88">
            <v>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16">
      <selection activeCell="AA54" sqref="AA5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13.00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4"/>
      <c r="Y2" s="34"/>
      <c r="Z2" s="34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48" t="s">
        <v>29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</row>
    <row r="7" spans="2:28" ht="33" customHeight="1">
      <c r="B7" s="35" t="s">
        <v>43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4"/>
      <c r="AB7" s="4"/>
    </row>
    <row r="8" spans="2:28" ht="18" customHeight="1">
      <c r="B8" s="37" t="s">
        <v>44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4"/>
      <c r="AB8" s="4"/>
    </row>
    <row r="9" spans="2:30" ht="32.25" customHeight="1">
      <c r="B9" s="54" t="s">
        <v>11</v>
      </c>
      <c r="C9" s="43" t="s">
        <v>30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59" t="s">
        <v>31</v>
      </c>
      <c r="P9" s="60"/>
      <c r="Q9" s="60"/>
      <c r="R9" s="61"/>
      <c r="S9" s="61"/>
      <c r="T9" s="62"/>
      <c r="U9" s="50" t="s">
        <v>27</v>
      </c>
      <c r="V9" s="53" t="s">
        <v>28</v>
      </c>
      <c r="W9" s="46" t="s">
        <v>24</v>
      </c>
      <c r="X9" s="46" t="s">
        <v>25</v>
      </c>
      <c r="Y9" s="46" t="s">
        <v>26</v>
      </c>
      <c r="Z9" s="47" t="s">
        <v>38</v>
      </c>
      <c r="AA9" s="4"/>
      <c r="AC9" s="7"/>
      <c r="AD9"/>
    </row>
    <row r="10" spans="2:30" ht="48.75" customHeight="1">
      <c r="B10" s="55"/>
      <c r="C10" s="39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39" t="s">
        <v>21</v>
      </c>
      <c r="M10" s="40" t="s">
        <v>22</v>
      </c>
      <c r="N10" s="40" t="s">
        <v>23</v>
      </c>
      <c r="O10" s="40" t="s">
        <v>5</v>
      </c>
      <c r="P10" s="67" t="s">
        <v>6</v>
      </c>
      <c r="Q10" s="40" t="s">
        <v>8</v>
      </c>
      <c r="R10" s="40" t="s">
        <v>7</v>
      </c>
      <c r="S10" s="40" t="s">
        <v>9</v>
      </c>
      <c r="T10" s="40" t="s">
        <v>10</v>
      </c>
      <c r="U10" s="51"/>
      <c r="V10" s="41"/>
      <c r="W10" s="46"/>
      <c r="X10" s="46"/>
      <c r="Y10" s="46"/>
      <c r="Z10" s="47"/>
      <c r="AA10" s="4"/>
      <c r="AC10" s="7"/>
      <c r="AD10"/>
    </row>
    <row r="11" spans="2:30" ht="15.75" customHeight="1">
      <c r="B11" s="5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68"/>
      <c r="Q11" s="57"/>
      <c r="R11" s="41"/>
      <c r="S11" s="41"/>
      <c r="T11" s="41"/>
      <c r="U11" s="51"/>
      <c r="V11" s="41"/>
      <c r="W11" s="46"/>
      <c r="X11" s="46"/>
      <c r="Y11" s="46"/>
      <c r="Z11" s="47"/>
      <c r="AA11" s="4"/>
      <c r="AC11" s="7"/>
      <c r="AD11"/>
    </row>
    <row r="12" spans="2:30" ht="21" customHeight="1">
      <c r="B12" s="5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69"/>
      <c r="Q12" s="58"/>
      <c r="R12" s="42"/>
      <c r="S12" s="42"/>
      <c r="T12" s="42"/>
      <c r="U12" s="52"/>
      <c r="V12" s="42"/>
      <c r="W12" s="46"/>
      <c r="X12" s="46"/>
      <c r="Y12" s="46"/>
      <c r="Z12" s="47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7"/>
      <c r="Q13" s="26"/>
      <c r="R13" s="27"/>
      <c r="S13" s="11"/>
      <c r="T13" s="27"/>
      <c r="U13" s="11"/>
      <c r="V13" s="11"/>
      <c r="W13" s="18"/>
      <c r="X13" s="11"/>
      <c r="Y13" s="11"/>
      <c r="Z13" s="1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7"/>
      <c r="Q14" s="26"/>
      <c r="R14" s="27"/>
      <c r="S14" s="11"/>
      <c r="T14" s="27"/>
      <c r="U14" s="11"/>
      <c r="V14" s="11"/>
      <c r="W14" s="21"/>
      <c r="X14" s="11"/>
      <c r="Y14" s="11"/>
      <c r="Z14" s="1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7"/>
      <c r="Q15" s="26"/>
      <c r="R15" s="27"/>
      <c r="S15" s="11"/>
      <c r="T15" s="27"/>
      <c r="U15" s="11"/>
      <c r="V15" s="11"/>
      <c r="W15" s="18"/>
      <c r="X15" s="11"/>
      <c r="Y15" s="11"/>
      <c r="Z15" s="1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7"/>
      <c r="Q16" s="26"/>
      <c r="R16" s="27"/>
      <c r="S16" s="11"/>
      <c r="T16" s="27"/>
      <c r="U16" s="11"/>
      <c r="V16" s="11"/>
      <c r="W16" s="20"/>
      <c r="X16" s="11"/>
      <c r="Y16" s="11"/>
      <c r="Z16" s="1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'[1]Лист1'!$B$80</f>
        <v>89.315</v>
      </c>
      <c r="D17" s="17">
        <f>'[1]Лист1'!$C$80</f>
        <v>5.117</v>
      </c>
      <c r="E17" s="17">
        <f>'[1]Лист1'!$D$80</f>
        <v>1.148</v>
      </c>
      <c r="F17" s="17">
        <f>'[1]Лист1'!$F$80</f>
        <v>0.121</v>
      </c>
      <c r="G17" s="17">
        <f>'[1]Лист1'!$E$80</f>
        <v>0.185</v>
      </c>
      <c r="H17" s="17">
        <f>'[1]Лист1'!$I$80</f>
        <v>0.004</v>
      </c>
      <c r="I17" s="17">
        <f>'[1]Лист1'!$H$80</f>
        <v>0.05</v>
      </c>
      <c r="J17" s="17">
        <f>'[1]Лист1'!$G$80</f>
        <v>0.04</v>
      </c>
      <c r="K17" s="17">
        <f>'[1]Лист1'!$J$80</f>
        <v>0.069</v>
      </c>
      <c r="L17" s="17">
        <f>'[1]Лист1'!$M$80</f>
        <v>0.008</v>
      </c>
      <c r="M17" s="17">
        <f>'[1]Лист1'!$K$80</f>
        <v>1.49</v>
      </c>
      <c r="N17" s="17">
        <f>'[1]Лист1'!$L$80</f>
        <v>2.453</v>
      </c>
      <c r="O17" s="17">
        <f>'[1]Лист1'!$M$84</f>
        <v>0.757</v>
      </c>
      <c r="P17" s="27">
        <f>'[1]Лист1'!$M$85</f>
        <v>34.46</v>
      </c>
      <c r="Q17" s="26">
        <f>'[1]Лист1'!$N$85</f>
        <v>8231</v>
      </c>
      <c r="R17" s="27">
        <f>'[1]Лист1'!$M$86</f>
        <v>38.17</v>
      </c>
      <c r="S17" s="11">
        <f>'[1]Лист1'!$N$86</f>
        <v>9116</v>
      </c>
      <c r="T17" s="27">
        <f>'[1]Лист1'!$M$88</f>
        <v>48.14</v>
      </c>
      <c r="U17" s="11">
        <v>-8.1</v>
      </c>
      <c r="V17" s="11">
        <v>-6.3</v>
      </c>
      <c r="W17" s="20"/>
      <c r="X17" s="11" t="s">
        <v>42</v>
      </c>
      <c r="Y17" s="11">
        <v>0.2</v>
      </c>
      <c r="Z17" s="11"/>
      <c r="AB17" s="14">
        <f t="shared" si="0"/>
        <v>100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  <c r="Q18" s="26"/>
      <c r="R18" s="27"/>
      <c r="S18" s="11"/>
      <c r="T18" s="27"/>
      <c r="U18" s="11"/>
      <c r="V18" s="11"/>
      <c r="W18" s="20" t="s">
        <v>37</v>
      </c>
      <c r="X18" s="11"/>
      <c r="Y18" s="11"/>
      <c r="Z18" s="1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7"/>
      <c r="Q19" s="26"/>
      <c r="R19" s="27"/>
      <c r="S19" s="11"/>
      <c r="T19" s="27"/>
      <c r="U19" s="11"/>
      <c r="V19" s="11"/>
      <c r="W19" s="20"/>
      <c r="X19" s="11"/>
      <c r="Y19" s="11"/>
      <c r="Z19" s="1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  <c r="Q20" s="26"/>
      <c r="R20" s="27"/>
      <c r="S20" s="11"/>
      <c r="T20" s="27"/>
      <c r="U20" s="11"/>
      <c r="V20" s="11"/>
      <c r="W20" s="20"/>
      <c r="X20" s="11"/>
      <c r="Y20" s="11"/>
      <c r="Z20" s="1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7"/>
      <c r="Q21" s="26"/>
      <c r="R21" s="27"/>
      <c r="S21" s="11"/>
      <c r="T21" s="27"/>
      <c r="U21" s="11"/>
      <c r="V21" s="11"/>
      <c r="W21" s="18"/>
      <c r="X21" s="11"/>
      <c r="Y21" s="11"/>
      <c r="Z21" s="1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7"/>
      <c r="Q22" s="26"/>
      <c r="R22" s="27"/>
      <c r="S22" s="11"/>
      <c r="T22" s="27"/>
      <c r="U22" s="11"/>
      <c r="V22" s="11"/>
      <c r="W22" s="20"/>
      <c r="X22" s="11"/>
      <c r="Y22" s="11"/>
      <c r="Z22" s="1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7"/>
      <c r="Q23" s="26"/>
      <c r="R23" s="27"/>
      <c r="S23" s="11"/>
      <c r="T23" s="27"/>
      <c r="U23" s="11"/>
      <c r="V23" s="11"/>
      <c r="W23" s="18"/>
      <c r="X23" s="11"/>
      <c r="Y23" s="11"/>
      <c r="Z23" s="1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'[2]Лист1'!$B$80</f>
        <v>89.325</v>
      </c>
      <c r="D24" s="17">
        <f>'[2]Лист1'!$C$80</f>
        <v>5.106</v>
      </c>
      <c r="E24" s="17">
        <f>'[2]Лист1'!$D$80</f>
        <v>1.153</v>
      </c>
      <c r="F24" s="17">
        <f>'[2]Лист1'!$F$80</f>
        <v>0.121</v>
      </c>
      <c r="G24" s="17">
        <f>'[2]Лист1'!$E$80</f>
        <v>0.185</v>
      </c>
      <c r="H24" s="17">
        <f>'[2]Лист1'!$I$80</f>
        <v>0.004</v>
      </c>
      <c r="I24" s="17">
        <f>'[2]Лист1'!$H$80</f>
        <v>0.05</v>
      </c>
      <c r="J24" s="17">
        <f>'[2]Лист1'!$G$80</f>
        <v>0.039</v>
      </c>
      <c r="K24" s="17">
        <f>'[2]Лист1'!$J$80</f>
        <v>0.073</v>
      </c>
      <c r="L24" s="17">
        <f>'[2]Лист1'!$M$80</f>
        <v>0.007</v>
      </c>
      <c r="M24" s="17">
        <f>'[2]Лист1'!$K$80</f>
        <v>1.5</v>
      </c>
      <c r="N24" s="17">
        <f>'[2]Лист1'!$L$80</f>
        <v>2.437</v>
      </c>
      <c r="O24" s="17">
        <f>'[2]Лист1'!$M$84</f>
        <v>0.757</v>
      </c>
      <c r="P24" s="27">
        <f>'[2]Лист1'!$M$85</f>
        <v>34.47</v>
      </c>
      <c r="Q24" s="26">
        <f>'[2]Лист1'!$N$85</f>
        <v>8233</v>
      </c>
      <c r="R24" s="27">
        <f>'[2]Лист1'!$M$86</f>
        <v>38.18</v>
      </c>
      <c r="S24" s="11">
        <f>'[2]Лист1'!$N$86</f>
        <v>9118</v>
      </c>
      <c r="T24" s="27">
        <f>'[2]Лист1'!$M$88</f>
        <v>48.15</v>
      </c>
      <c r="U24" s="11">
        <v>-8.3</v>
      </c>
      <c r="V24" s="11">
        <v>-7.8</v>
      </c>
      <c r="W24" s="20"/>
      <c r="X24" s="11"/>
      <c r="Y24" s="11"/>
      <c r="Z24" s="11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7"/>
      <c r="Q25" s="26"/>
      <c r="R25" s="27"/>
      <c r="S25" s="11"/>
      <c r="T25" s="27"/>
      <c r="U25" s="11"/>
      <c r="V25" s="11"/>
      <c r="W25" s="18"/>
      <c r="X25" s="11"/>
      <c r="Y25" s="11"/>
      <c r="Z25" s="1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7"/>
      <c r="Q26" s="26"/>
      <c r="R26" s="27"/>
      <c r="S26" s="11"/>
      <c r="T26" s="27"/>
      <c r="U26" s="11"/>
      <c r="V26" s="11"/>
      <c r="W26" s="20"/>
      <c r="X26" s="11"/>
      <c r="Y26" s="11"/>
      <c r="Z26" s="1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7"/>
      <c r="Q27" s="26"/>
      <c r="R27" s="27"/>
      <c r="S27" s="11"/>
      <c r="T27" s="27"/>
      <c r="U27" s="11"/>
      <c r="V27" s="11"/>
      <c r="W27" s="20"/>
      <c r="X27" s="11"/>
      <c r="Y27" s="11"/>
      <c r="Z27" s="17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7"/>
      <c r="Q28" s="26"/>
      <c r="R28" s="27"/>
      <c r="S28" s="11"/>
      <c r="T28" s="27"/>
      <c r="U28" s="11"/>
      <c r="V28" s="11"/>
      <c r="W28" s="12"/>
      <c r="X28" s="11"/>
      <c r="Y28" s="11"/>
      <c r="Z28" s="17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7"/>
      <c r="Q29" s="26"/>
      <c r="R29" s="27"/>
      <c r="S29" s="11"/>
      <c r="T29" s="27"/>
      <c r="U29" s="11"/>
      <c r="V29" s="11"/>
      <c r="W29" s="12"/>
      <c r="X29" s="11"/>
      <c r="Y29" s="11"/>
      <c r="Z29" s="17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7"/>
      <c r="Q30" s="26"/>
      <c r="R30" s="27"/>
      <c r="S30" s="11"/>
      <c r="T30" s="27"/>
      <c r="U30" s="11"/>
      <c r="V30" s="11"/>
      <c r="W30" s="12"/>
      <c r="X30" s="11"/>
      <c r="Y30" s="11"/>
      <c r="Z30" s="17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'[3]Лист1'!$B$80</f>
        <v>89.575</v>
      </c>
      <c r="D31" s="17">
        <f>'[3]Лист1'!$C$80</f>
        <v>5.055</v>
      </c>
      <c r="E31" s="17">
        <f>'[3]Лист1'!$D$80</f>
        <v>1.095</v>
      </c>
      <c r="F31" s="17">
        <f>'[3]Лист1'!$F$80</f>
        <v>0.117</v>
      </c>
      <c r="G31" s="17">
        <f>'[3]Лист1'!$E$80</f>
        <v>0.179</v>
      </c>
      <c r="H31" s="17">
        <f>'[3]Лист1'!$I$80</f>
        <v>0.004</v>
      </c>
      <c r="I31" s="17">
        <f>'[3]Лист1'!$H$80</f>
        <v>0.049</v>
      </c>
      <c r="J31" s="17">
        <f>'[3]Лист1'!$G$80</f>
        <v>0.039</v>
      </c>
      <c r="K31" s="17">
        <f>'[3]Лист1'!$J$80</f>
        <v>0.07</v>
      </c>
      <c r="L31" s="17">
        <f>'[3]Лист1'!$M$80</f>
        <v>0.002</v>
      </c>
      <c r="M31" s="17">
        <f>'[3]Лист1'!$K$80</f>
        <v>1.4</v>
      </c>
      <c r="N31" s="17">
        <f>'[3]Лист1'!$L$80</f>
        <v>2.415</v>
      </c>
      <c r="O31" s="17">
        <f>'[3]Лист1'!$M$84</f>
        <v>0.755</v>
      </c>
      <c r="P31" s="27">
        <f>'[3]Лист1'!$M$85</f>
        <v>34.45</v>
      </c>
      <c r="Q31" s="26">
        <f>'[3]Лист1'!$N$85</f>
        <v>8229</v>
      </c>
      <c r="R31" s="27">
        <f>'[3]Лист1'!$M$86</f>
        <v>38.17</v>
      </c>
      <c r="S31" s="11">
        <f>'[3]Лист1'!$N$86</f>
        <v>9114</v>
      </c>
      <c r="T31" s="27">
        <f>'[3]Лист1'!$M$88</f>
        <v>48.2</v>
      </c>
      <c r="U31" s="11">
        <v>-12.9</v>
      </c>
      <c r="V31" s="11">
        <v>-12.5</v>
      </c>
      <c r="W31" s="12"/>
      <c r="X31" s="11"/>
      <c r="Y31" s="11"/>
      <c r="Z31" s="17"/>
      <c r="AB31" s="14">
        <f t="shared" si="0"/>
        <v>100.00000000000001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7"/>
      <c r="Q32" s="17"/>
      <c r="R32" s="27"/>
      <c r="S32" s="11"/>
      <c r="T32" s="27"/>
      <c r="U32" s="11"/>
      <c r="V32" s="11"/>
      <c r="W32" s="20"/>
      <c r="X32" s="11"/>
      <c r="Y32" s="11"/>
      <c r="Z32" s="17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7"/>
      <c r="Q33" s="17"/>
      <c r="R33" s="27"/>
      <c r="S33" s="11"/>
      <c r="T33" s="27"/>
      <c r="U33" s="11"/>
      <c r="V33" s="11"/>
      <c r="W33" s="20"/>
      <c r="X33" s="11"/>
      <c r="Y33" s="11"/>
      <c r="Z33" s="17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7"/>
      <c r="Q34" s="26"/>
      <c r="R34" s="27"/>
      <c r="S34" s="11"/>
      <c r="T34" s="27"/>
      <c r="U34" s="11"/>
      <c r="V34" s="11"/>
      <c r="W34" s="18"/>
      <c r="X34" s="11"/>
      <c r="Y34" s="11"/>
      <c r="Z34" s="17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7"/>
      <c r="Q35" s="17"/>
      <c r="R35" s="10"/>
      <c r="S35" s="11"/>
      <c r="T35" s="27"/>
      <c r="U35" s="11"/>
      <c r="V35" s="11"/>
      <c r="W35" s="20"/>
      <c r="X35" s="11"/>
      <c r="Y35" s="11"/>
      <c r="Z35" s="17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7"/>
      <c r="Q36" s="17"/>
      <c r="R36" s="10"/>
      <c r="S36" s="11"/>
      <c r="T36" s="27"/>
      <c r="U36" s="11"/>
      <c r="V36" s="11"/>
      <c r="W36" s="18"/>
      <c r="X36" s="11"/>
      <c r="Y36" s="11"/>
      <c r="Z36" s="1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7"/>
      <c r="Q37" s="17"/>
      <c r="R37" s="10"/>
      <c r="S37" s="11"/>
      <c r="T37" s="27"/>
      <c r="U37" s="11"/>
      <c r="V37" s="11"/>
      <c r="W37" s="20"/>
      <c r="X37" s="11"/>
      <c r="Y37" s="11"/>
      <c r="Z37" s="1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'[4]Лист1'!$B$80</f>
        <v>89.449</v>
      </c>
      <c r="D38" s="17">
        <f>'[4]Лист1'!$C$80</f>
        <v>5.094</v>
      </c>
      <c r="E38" s="17">
        <f>'[4]Лист1'!$D$80</f>
        <v>1.077</v>
      </c>
      <c r="F38" s="17">
        <f>'[4]Лист1'!$F$80</f>
        <v>0.115</v>
      </c>
      <c r="G38" s="17">
        <f>'[4]Лист1'!$E$80</f>
        <v>0.173</v>
      </c>
      <c r="H38" s="17">
        <f>'[4]Лист1'!$I$80</f>
        <v>0.004</v>
      </c>
      <c r="I38" s="17">
        <f>'[4]Лист1'!$H$80</f>
        <v>0.047</v>
      </c>
      <c r="J38" s="17">
        <f>'[4]Лист1'!$G$80</f>
        <v>0.036</v>
      </c>
      <c r="K38" s="17">
        <f>'[4]Лист1'!$J$80</f>
        <v>0.065</v>
      </c>
      <c r="L38" s="17">
        <f>'[4]Лист1'!$M$80</f>
        <v>0.005</v>
      </c>
      <c r="M38" s="17">
        <f>'[4]Лист1'!$K$80</f>
        <v>1.502</v>
      </c>
      <c r="N38" s="17">
        <f>'[4]Лист1'!$L$80</f>
        <v>2.433</v>
      </c>
      <c r="O38" s="17">
        <f>'[4]Лист1'!$M$84</f>
        <v>0.756</v>
      </c>
      <c r="P38" s="27">
        <f>'[4]Лист1'!$M$85</f>
        <v>34.39</v>
      </c>
      <c r="Q38" s="26">
        <f>'[4]Лист1'!$N$85</f>
        <v>8216</v>
      </c>
      <c r="R38" s="27">
        <f>'[4]Лист1'!$M$86</f>
        <v>38.1</v>
      </c>
      <c r="S38" s="11">
        <f>'[4]Лист1'!$N$86</f>
        <v>9100</v>
      </c>
      <c r="T38" s="27">
        <f>'[4]Лист1'!$M$88</f>
        <v>48.1</v>
      </c>
      <c r="U38" s="11">
        <v>-10.8</v>
      </c>
      <c r="V38" s="11">
        <v>-9.1</v>
      </c>
      <c r="W38" s="20"/>
      <c r="X38" s="11"/>
      <c r="Y38" s="11"/>
      <c r="Z38" s="17"/>
      <c r="AB38" s="14">
        <f t="shared" si="0"/>
        <v>99.99999999999997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7"/>
      <c r="Q39" s="17"/>
      <c r="R39" s="10"/>
      <c r="S39" s="11"/>
      <c r="T39" s="27"/>
      <c r="U39" s="11"/>
      <c r="V39" s="11"/>
      <c r="W39" s="20"/>
      <c r="X39" s="12"/>
      <c r="Y39" s="12"/>
      <c r="Z39" s="1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7"/>
      <c r="Q40" s="17"/>
      <c r="R40" s="10"/>
      <c r="S40" s="11"/>
      <c r="T40" s="27"/>
      <c r="U40" s="11"/>
      <c r="V40" s="11"/>
      <c r="W40" s="20"/>
      <c r="X40" s="12"/>
      <c r="Y40" s="12"/>
      <c r="Z40" s="17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7"/>
      <c r="Q41" s="26"/>
      <c r="R41" s="27"/>
      <c r="S41" s="11"/>
      <c r="T41" s="27"/>
      <c r="U41" s="11"/>
      <c r="V41" s="11"/>
      <c r="W41" s="18"/>
      <c r="X41" s="12"/>
      <c r="Y41" s="12"/>
      <c r="Z41" s="17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7"/>
      <c r="Q42" s="17"/>
      <c r="R42" s="10"/>
      <c r="S42" s="11"/>
      <c r="T42" s="27"/>
      <c r="U42" s="11"/>
      <c r="V42" s="11"/>
      <c r="W42" s="20"/>
      <c r="X42" s="12"/>
      <c r="Y42" s="12"/>
      <c r="Z42" s="2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7"/>
      <c r="Q43" s="17"/>
      <c r="R43" s="10"/>
      <c r="S43" s="11"/>
      <c r="T43" s="27"/>
      <c r="U43" s="11"/>
      <c r="V43" s="11"/>
      <c r="W43" s="20"/>
      <c r="X43" s="12"/>
      <c r="Y43" s="12"/>
      <c r="Z43" s="22"/>
      <c r="AB43" s="14">
        <f>SUM(C43:N43)</f>
        <v>0</v>
      </c>
      <c r="AC43" s="15" t="str">
        <f>IF(AB43=100,"ОК"," ")</f>
        <v> </v>
      </c>
    </row>
    <row r="44" spans="2:30" ht="12.75" customHeight="1"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64" t="s">
        <v>39</v>
      </c>
      <c r="T44" s="64"/>
      <c r="U44" s="64"/>
      <c r="V44" s="64"/>
      <c r="W44" s="64"/>
      <c r="X44" s="64"/>
      <c r="Y44" s="65"/>
      <c r="Z44" s="32">
        <v>2777.457</v>
      </c>
      <c r="AB44" s="5"/>
      <c r="AC44" s="6"/>
      <c r="AD44"/>
    </row>
    <row r="45" spans="3:25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28"/>
    </row>
    <row r="46" spans="3:25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6" t="s">
        <v>40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23"/>
      <c r="S47" s="63" t="s">
        <v>45</v>
      </c>
      <c r="T47" s="63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3" t="str">
        <f>S47</f>
        <v> 30.09.2016  року</v>
      </c>
      <c r="T49" s="63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B6"/>
    <mergeCell ref="X9:X12"/>
    <mergeCell ref="E10:E12"/>
    <mergeCell ref="F10:F12"/>
    <mergeCell ref="K10:K12"/>
    <mergeCell ref="U9:U12"/>
    <mergeCell ref="V9:V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2016-08-02T12:57:56Z</cp:lastPrinted>
  <dcterms:created xsi:type="dcterms:W3CDTF">2010-01-29T08:37:16Z</dcterms:created>
  <dcterms:modified xsi:type="dcterms:W3CDTF">2016-10-04T10:05:28Z</dcterms:modified>
  <cp:category/>
  <cp:version/>
  <cp:contentType/>
  <cp:contentStatus/>
</cp:coreProperties>
</file>