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9320" windowHeight="10740" activeTab="2"/>
  </bookViews>
  <sheets>
    <sheet name="Паспорт" sheetId="1" r:id="rId1"/>
    <sheet name="Криворожское направление" sheetId="2" r:id="rId2"/>
    <sheet name="Одесское направление" sheetId="3" r:id="rId3"/>
  </sheets>
  <definedNames>
    <definedName name="_Hlk21234135" localSheetId="0">'Паспорт'!$B$15</definedName>
    <definedName name="OLE_LINK2" localSheetId="0">'Паспорт'!$Y$10</definedName>
    <definedName name="OLE_LINK3" localSheetId="0">'Паспорт'!#REF!</definedName>
    <definedName name="OLE_LINK5" localSheetId="0">'Паспорт'!#REF!</definedName>
    <definedName name="_xlnm.Print_Area" localSheetId="0">'Паспорт'!$A$1:$Y$48</definedName>
  </definedNames>
  <calcPr fullCalcOnLoad="1"/>
</workbook>
</file>

<file path=xl/sharedStrings.xml><?xml version="1.0" encoding="utf-8"?>
<sst xmlns="http://schemas.openxmlformats.org/spreadsheetml/2006/main" count="193" uniqueCount="132">
  <si>
    <t>підпис</t>
  </si>
  <si>
    <t xml:space="preserve">  </t>
  </si>
  <si>
    <t>метан C₁</t>
  </si>
  <si>
    <t>етан C₂</t>
  </si>
  <si>
    <t>пропан С₃</t>
  </si>
  <si>
    <t>ізо-бутан i-C₄</t>
  </si>
  <si>
    <t xml:space="preserve">Фізико-хімічні показники газу, при 20 ºС, 101,325 кПа </t>
  </si>
  <si>
    <t>Густина, кг/м3</t>
  </si>
  <si>
    <t>н-бутан н  C₄</t>
  </si>
  <si>
    <t>нео-пентан нео-C₅</t>
  </si>
  <si>
    <t>ізо-пентан i-C₅</t>
  </si>
  <si>
    <t>н-пентан н-C₅</t>
  </si>
  <si>
    <t>гексани та вищі C₆+</t>
  </si>
  <si>
    <t>Кисень О₂</t>
  </si>
  <si>
    <t>азот N₂</t>
  </si>
  <si>
    <t>діоксид вуглецю CO₂</t>
  </si>
  <si>
    <t>дата</t>
  </si>
  <si>
    <t>Компонентний склад , % мол.</t>
  </si>
  <si>
    <t>ПАСПОРТ ФІЗИКО-ХІМІЧНИХ ПОКАЗНИКІВ ПРИРОДНОГО ГАЗУ</t>
  </si>
  <si>
    <t>Теплота згоряння нижча, МДж/м3(кВт⋅год/м3)</t>
  </si>
  <si>
    <t>Теплота згоряння вища, МДж/м3 (кВт⋅год/м3)</t>
  </si>
  <si>
    <t>Число Воббе вище, МДж/м3 (кВт⋅год/м3)</t>
  </si>
  <si>
    <t xml:space="preserve">Температура точки роси  вологи
(Р = 3.92 МПа)
</t>
  </si>
  <si>
    <t>Температура точки роси  вуглеводів, ºС</t>
  </si>
  <si>
    <t>Масова концентрація сірководню, г/м3</t>
  </si>
  <si>
    <t>Масова концентрація меркаптанової сірки,  г/м3</t>
  </si>
  <si>
    <t>Число місяця</t>
  </si>
  <si>
    <t>Підрозділу підприємства, якому підпорядкована ВХАЛ</t>
  </si>
  <si>
    <t xml:space="preserve"> ВХАЛ, де здійснювались аналізи газу</t>
  </si>
  <si>
    <t xml:space="preserve">       прізвище</t>
  </si>
  <si>
    <t>ПАТ "УКРТРАНСГАЗ"</t>
  </si>
  <si>
    <t>Філія УМГ"Харківтрансгаз"</t>
  </si>
  <si>
    <t>Вимірювальна хіміко-аналітична лабораторія</t>
  </si>
  <si>
    <t>Теплота зоряння нижча кКал/м³</t>
  </si>
  <si>
    <t xml:space="preserve">Завідувач лабораторії  </t>
  </si>
  <si>
    <t>Маса механічних домішок, г/100м3</t>
  </si>
  <si>
    <t>Додаток до Паспорту фізико-хімічних показників природного газу</t>
  </si>
  <si>
    <t>Начальник служби ГВ та М</t>
  </si>
  <si>
    <t>Керівник служби, відповідальної за облік газу</t>
  </si>
  <si>
    <t xml:space="preserve">Начальник  Миколаївського    ЛВУМГ  </t>
  </si>
  <si>
    <t>Литвинюк Є.О.</t>
  </si>
  <si>
    <t>Бартальова С.В.</t>
  </si>
  <si>
    <r>
      <t>Філія "УМГ"</t>
    </r>
    <r>
      <rPr>
        <sz val="9"/>
        <rFont val="Arial"/>
        <family val="2"/>
      </rPr>
      <t>ХАРКІВТРАНСГАЗ</t>
    </r>
    <r>
      <rPr>
        <sz val="8"/>
        <rFont val="Arial"/>
        <family val="2"/>
      </rPr>
      <t>"</t>
    </r>
  </si>
  <si>
    <t xml:space="preserve">Миколаївського ЛВУМГ </t>
  </si>
  <si>
    <r>
      <t xml:space="preserve">Свідоцтво про атестацію </t>
    </r>
    <r>
      <rPr>
        <b/>
        <sz val="8"/>
        <rFont val="Arial"/>
        <family val="2"/>
      </rPr>
      <t>№ РН0050/2015</t>
    </r>
    <r>
      <rPr>
        <sz val="8"/>
        <rFont val="Arial"/>
        <family val="2"/>
      </rPr>
      <t xml:space="preserve"> дійсне до </t>
    </r>
    <r>
      <rPr>
        <b/>
        <sz val="8"/>
        <rFont val="Arial"/>
        <family val="2"/>
      </rPr>
      <t>27.05.2020 р.</t>
    </r>
  </si>
  <si>
    <t>Теплота згоряння вища, кКал/м³</t>
  </si>
  <si>
    <t>Число Воббе вище, кКал/м³</t>
  </si>
  <si>
    <r>
      <rPr>
        <b/>
        <u val="single"/>
        <sz val="11"/>
        <rFont val="Arial"/>
        <family val="2"/>
      </rPr>
      <t xml:space="preserve">переданого Миколаївським ЛВУМГ та прийнятого    ПАТ "Миколаївгаз" </t>
    </r>
    <r>
      <rPr>
        <sz val="11"/>
        <rFont val="Arial"/>
        <family val="2"/>
      </rPr>
      <t>по ГРС-1 м. Миколаєва , ГРС-2 м. Миколаєва, ГРС с. Крива Балка, ГРС с. Ольшанське,  ГРС МГЗ,  ГРС с. Володимирівка, ГРС с. Новоукраїнка, ГРС  смт. Березнегувате,  ГРС с. Новосевастопіль,   ГРС с.Новоіванівка,  ГРС м.Баштанка,   ГРС м. Новий Буг, ГРС  с. Новоєгорівка, ГРС  с. Лоцкіне,  ГРС  с. Мар'ївка,     ГРС  с. Грейгове,  ГРС с. Горохівка,  ГРС с. Новомиколаївка, ГРС с.Прибузьке,  ГРС с.Інгулка, ГРС с. Пересадівка,  ГРС  с. Кандибіне,   ГРС с.  Гур'ївка,  ГРС  с. Себіне,  ГРС  м. Нова Одеса, ГРС с.Підлісне,ГРС с.Єланець, ГРС с.Веселий подол, ГРС с.Щербані, ГРС с.Дорошівка, ГРС м.Вознесенськ, ГРС с.Кам'янка, ГРС с.Рівне,  ГРС м.Очаків, ГРС с.Улянівка, ГРС с.Ч.Поле, ГРС с.Ш. Лан, ГРС с.Олексіївка, ГРС с.Веселинове, ГРС с.Березанка, ГРС с.Дмитрівка, ГРС с.Кубряки, ГРС м.Снігурівка, ГРС м. Казанка, ГРС с. Миколо-Гулак</t>
    </r>
  </si>
  <si>
    <t>Обсяг газу, переданого за добу, м3</t>
  </si>
  <si>
    <t>Загальний обсяг газу, тис. м3</t>
  </si>
  <si>
    <t>Теплота згоряння ниижа, та середньозважене значення МДж/м3</t>
  </si>
  <si>
    <t>Теплота згоряння нижча та середнє значення МДж/м3</t>
  </si>
  <si>
    <t>ГРС-1 вихід "місто"</t>
  </si>
  <si>
    <t>ГРС-1 вихід "Океан"</t>
  </si>
  <si>
    <t>ГРС-2 вихід "місто"</t>
  </si>
  <si>
    <t>ГРС с.Володимирівка</t>
  </si>
  <si>
    <t>ГРС с. Новоукраїнка</t>
  </si>
  <si>
    <t>ГРС м. Березнігувате</t>
  </si>
  <si>
    <t>ГРС с. Новосевастополь</t>
  </si>
  <si>
    <t>ГРС с. Новоіванівка</t>
  </si>
  <si>
    <t>ГРС м. Баштанка</t>
  </si>
  <si>
    <t>ГРС м. Н.Буг</t>
  </si>
  <si>
    <t>ГРС с. Мар'ївка</t>
  </si>
  <si>
    <t>ГРС с. Грейгове</t>
  </si>
  <si>
    <t>ГРС с. Горохівка</t>
  </si>
  <si>
    <t>ГРС с. Новомиколаївка</t>
  </si>
  <si>
    <t>ГРС с. Прибузьке</t>
  </si>
  <si>
    <t>ГРС с. Інгулка</t>
  </si>
  <si>
    <t>ГРС с. Персадівка</t>
  </si>
  <si>
    <t>ГРС м. Снігурівка</t>
  </si>
  <si>
    <t>ГРС смт. Казанка</t>
  </si>
  <si>
    <t>ГРС с. Николо Гулак</t>
  </si>
  <si>
    <t>Кривая Балка</t>
  </si>
  <si>
    <t>ГРС - Ольшанка</t>
  </si>
  <si>
    <t>ОЦЗ</t>
  </si>
  <si>
    <t>ГРС-Кандыбино</t>
  </si>
  <si>
    <t>ГРС-Гурьевка</t>
  </si>
  <si>
    <t>ГРС-Себино</t>
  </si>
  <si>
    <t>ГРС-Н.Одесса</t>
  </si>
  <si>
    <t>ГРС-Подлесное</t>
  </si>
  <si>
    <t>ГРС-Еланец</t>
  </si>
  <si>
    <t>ГРС-Правда</t>
  </si>
  <si>
    <t>ГРС-Щербани</t>
  </si>
  <si>
    <t>ГРС-Дорошовка</t>
  </si>
  <si>
    <t>ГРС-Вознесенск</t>
  </si>
  <si>
    <t>ГРС-Каменка</t>
  </si>
  <si>
    <t>ГРС-Ровное</t>
  </si>
  <si>
    <t>ГРС-Очаков</t>
  </si>
  <si>
    <t>ГРС-Ульяновка</t>
  </si>
  <si>
    <t>ГРС-Ч.Поле</t>
  </si>
  <si>
    <t>ГРС-Ш.Лан</t>
  </si>
  <si>
    <t>ГРС-Алексеевка</t>
  </si>
  <si>
    <t>ГРС-Веселиново</t>
  </si>
  <si>
    <t>ГРС-Березанка</t>
  </si>
  <si>
    <t>ГРС-Дмитриевка</t>
  </si>
  <si>
    <t>ГРС-Кубряки</t>
  </si>
  <si>
    <t>Обсяг газу, переданого за добу,  м3</t>
  </si>
  <si>
    <t>Загальний обсяг газу,  м3</t>
  </si>
  <si>
    <t>ГРС МГЗ   вихід Галицинівка</t>
  </si>
  <si>
    <t>ГРС с. Лоцкіне</t>
  </si>
  <si>
    <t>ГРС с.Новоєгорівка</t>
  </si>
  <si>
    <t>ГРС  Крива Балка</t>
  </si>
  <si>
    <t>ГРС с.Себіно</t>
  </si>
  <si>
    <t>ГРС  с Гур’ївка</t>
  </si>
  <si>
    <t>ГРС  с. Кандибіно</t>
  </si>
  <si>
    <t>ГРС м. Нова Одеса</t>
  </si>
  <si>
    <t>ГРС с. Підлісне</t>
  </si>
  <si>
    <t>ГРС с. Щербані</t>
  </si>
  <si>
    <t>ГРС с. Дорошівка</t>
  </si>
  <si>
    <t>ГРС м. Вознесенськ</t>
  </si>
  <si>
    <t>ГРС с. Кам’янка</t>
  </si>
  <si>
    <t>ГРС с. Рівне</t>
  </si>
  <si>
    <t>ГРС с. Червоне Поле</t>
  </si>
  <si>
    <t>ГРС с. Широкий Лан</t>
  </si>
  <si>
    <t>ГРС с. Олексіївка</t>
  </si>
  <si>
    <t>ГРС с. Веселинове</t>
  </si>
  <si>
    <t>ГРС с. Березанка</t>
  </si>
  <si>
    <t>ГРС с. Дмитріївка</t>
  </si>
  <si>
    <t>ГРС с. Кубряки</t>
  </si>
  <si>
    <t>Теплота згоряння нижча, та середньозважене значення МДж/м3</t>
  </si>
  <si>
    <t>ГРС смт  Ольшанське                          вихід  село</t>
  </si>
  <si>
    <t>ГРС смт  Ольшанське                  вихід  ОЦЗ</t>
  </si>
  <si>
    <t>ГРС смт Єланець</t>
  </si>
  <si>
    <t>ГРС  с. Веселий Поділ</t>
  </si>
  <si>
    <t>ГРС м. Очаків вихід  "місто"</t>
  </si>
  <si>
    <t>ГРСс. Ульянівка</t>
  </si>
  <si>
    <t>Бартальов Е.Ю.</t>
  </si>
  <si>
    <t>відсутн.</t>
  </si>
  <si>
    <t>&lt; 0,0001</t>
  </si>
  <si>
    <r>
      <t xml:space="preserve">    з газопроводу    ШДО -  ШДКРІ за період з  </t>
    </r>
    <r>
      <rPr>
        <b/>
        <sz val="11"/>
        <rFont val="Arial"/>
        <family val="2"/>
      </rPr>
      <t xml:space="preserve"> </t>
    </r>
    <r>
      <rPr>
        <b/>
        <u val="single"/>
        <sz val="11"/>
        <rFont val="Arial"/>
        <family val="2"/>
      </rPr>
      <t>01.09.2016</t>
    </r>
    <r>
      <rPr>
        <b/>
        <sz val="11"/>
        <rFont val="Arial"/>
        <family val="2"/>
      </rPr>
      <t xml:space="preserve">   </t>
    </r>
    <r>
      <rPr>
        <sz val="11"/>
        <rFont val="Arial"/>
        <family val="2"/>
      </rPr>
      <t>по</t>
    </r>
    <r>
      <rPr>
        <b/>
        <sz val="11"/>
        <rFont val="Arial"/>
        <family val="2"/>
      </rPr>
      <t xml:space="preserve">   </t>
    </r>
    <r>
      <rPr>
        <b/>
        <u val="single"/>
        <sz val="11"/>
        <rFont val="Arial"/>
        <family val="2"/>
      </rPr>
      <t xml:space="preserve">30.09.2016 </t>
    </r>
    <r>
      <rPr>
        <u val="single"/>
        <sz val="11"/>
        <rFont val="Arial"/>
        <family val="2"/>
      </rPr>
      <t xml:space="preserve"> </t>
    </r>
  </si>
  <si>
    <r>
      <t xml:space="preserve">  переданого Миколаївським ЛВУМГ  та прийнятого ПАТ "Миколаївгаз"по ГРС </t>
    </r>
    <r>
      <rPr>
        <b/>
        <sz val="11"/>
        <rFont val="Times New Roman"/>
        <family val="1"/>
      </rPr>
      <t>Криворізького напрямку</t>
    </r>
    <r>
      <rPr>
        <sz val="11"/>
        <rFont val="Times New Roman"/>
        <family val="1"/>
      </rPr>
      <t xml:space="preserve">:   ГРС-1 м.Миколаїв вихід "місто", ГРС-1 м.Миколаїв вихід "Океан", ГРС-2 м.Миколаїв вихід "місто", ГРС с. Володимирівка, ГРС с.Новоукраїнка, ГРС м.Березнігувате, ГРС с. Новосевастополь, ГРС с. Новоіванівка,  ГРС м. Баштанка, ГРС с. Новоєгорівка, ГРС с. Лоцкине, ГРС с. Мар'ївка. ГРС с. Грейгове, ГРС с. Горохівка, ГРС с. Новомиколаївка, ГРС с. Прибузьке, ГРС с. Інгулка, ГРС с. Пересадівка, ГРс м. Новий Буг, ГРС МГЗ вихід "Галицинівка",  ГРС м. Снігурівка, ГРС смт Казанка, ГРС с. Николо Гулак,  за період з   01.09.2016   по   30.09.2016   </t>
    </r>
  </si>
  <si>
    <r>
      <t xml:space="preserve">          переданого Миколаївським ЛВУМГ  та прийнятого ПАТ "Миколаївгаз"по  </t>
    </r>
    <r>
      <rPr>
        <b/>
        <sz val="11"/>
        <rFont val="Times New Roman"/>
        <family val="1"/>
      </rPr>
      <t xml:space="preserve"> ГРС Одеського напрямку</t>
    </r>
    <r>
      <rPr>
        <sz val="11"/>
        <rFont val="Times New Roman"/>
        <family val="1"/>
      </rPr>
      <t xml:space="preserve">  ГРС с. Крива Балка (с.Сливине), ГРС смт Ольшанське вихід "село", ГРС смт Ольшанське вихід "ОЦЗ",   ГРС с. Кандибіне, ГРС с. Гур'ївка, ГРС с. Себіне, ГРС м. Нова Одеса, ГРС с. Підлісне, ГРС смт Єланець, ГРС с. Веселий Поділ,   ГРС с. Щербані, ГРС с. Дорошівка, ГРС м. Вознесенськ, ГРС с. Кам'янка, ГРС с. Рівне, ГРС м. Очаків вихід "місто", ГРС с. Ульянівка, ГРС с. Червоне Поле, ГРС с. Широкий Лан, ГРС с. Олексіївка, ГРС смт Веселинове, ГРС смт Березанка,  ГРС с. Дмитріївка,   ГРС с. Кубряки.                                                                                                                                                                                                                                                                                                                                                                                                                                                                                                                                                                                                                                                                                                                                                                                                                                                                                                                                                                                                                                                     за період з   01.09.2016   по   30.09.2016   </t>
    </r>
  </si>
</sst>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dd/mm/yy;@"/>
    <numFmt numFmtId="169" formatCode="0.0"/>
    <numFmt numFmtId="170" formatCode="0.000"/>
    <numFmt numFmtId="171" formatCode="0.0000"/>
    <numFmt numFmtId="172" formatCode="[$-FC19]d\ mmmm\ yyyy\ &quot;г.&quot;"/>
  </numFmts>
  <fonts count="84">
    <font>
      <sz val="10"/>
      <name val="Arial Cyr"/>
      <family val="0"/>
    </font>
    <font>
      <sz val="10"/>
      <name val="Times new roman"/>
      <family val="1"/>
    </font>
    <font>
      <sz val="8"/>
      <name val="Times New Roman"/>
      <family val="1"/>
    </font>
    <font>
      <sz val="8"/>
      <name val="Arial Cyr"/>
      <family val="0"/>
    </font>
    <font>
      <sz val="10"/>
      <name val="Arial"/>
      <family val="2"/>
    </font>
    <font>
      <b/>
      <sz val="10"/>
      <color indexed="17"/>
      <name val="Arial Cyr"/>
      <family val="0"/>
    </font>
    <font>
      <sz val="11"/>
      <name val="Times New Roman"/>
      <family val="1"/>
    </font>
    <font>
      <sz val="11"/>
      <name val="Arial Cyr"/>
      <family val="0"/>
    </font>
    <font>
      <sz val="9"/>
      <name val="Times new roman"/>
      <family val="1"/>
    </font>
    <font>
      <sz val="11"/>
      <name val="Arial"/>
      <family val="2"/>
    </font>
    <font>
      <sz val="9"/>
      <name val="Arial"/>
      <family val="2"/>
    </font>
    <font>
      <sz val="9"/>
      <name val="Arial Cyr"/>
      <family val="0"/>
    </font>
    <font>
      <b/>
      <sz val="11"/>
      <name val="Arial"/>
      <family val="2"/>
    </font>
    <font>
      <b/>
      <sz val="9"/>
      <name val="Arial"/>
      <family val="2"/>
    </font>
    <font>
      <b/>
      <sz val="12"/>
      <name val="Times New Roman"/>
      <family val="1"/>
    </font>
    <font>
      <sz val="8"/>
      <name val="Arial"/>
      <family val="2"/>
    </font>
    <font>
      <b/>
      <sz val="8"/>
      <name val="Arial"/>
      <family val="2"/>
    </font>
    <font>
      <b/>
      <u val="single"/>
      <sz val="11"/>
      <name val="Arial"/>
      <family val="2"/>
    </font>
    <font>
      <u val="single"/>
      <sz val="11"/>
      <name val="Arial"/>
      <family val="2"/>
    </font>
    <font>
      <b/>
      <sz val="11"/>
      <name val="Times New Roman"/>
      <family val="1"/>
    </font>
    <font>
      <b/>
      <sz val="10"/>
      <color indexed="17"/>
      <name val="Times New Roman"/>
      <family val="1"/>
    </font>
    <font>
      <b/>
      <sz val="10"/>
      <name val="Times New Roman"/>
      <family val="1"/>
    </font>
    <font>
      <b/>
      <i/>
      <sz val="9"/>
      <name val="Times New Roman"/>
      <family val="1"/>
    </font>
    <font>
      <b/>
      <i/>
      <sz val="10"/>
      <name val="Times New Roman"/>
      <family val="1"/>
    </font>
    <font>
      <b/>
      <i/>
      <sz val="12"/>
      <name val="Times New Roman"/>
      <family val="1"/>
    </font>
    <fon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b/>
      <i/>
      <sz val="12"/>
      <color indexed="10"/>
      <name val="Times New Roman"/>
      <family val="1"/>
    </font>
    <font>
      <b/>
      <sz val="12"/>
      <color indexed="10"/>
      <name val="Times New Roman"/>
      <family val="1"/>
    </font>
    <font>
      <b/>
      <sz val="10"/>
      <color indexed="57"/>
      <name val="Arial Cyr"/>
      <family val="0"/>
    </font>
    <font>
      <sz val="10"/>
      <color indexed="10"/>
      <name val="Arial Cyr"/>
      <family val="0"/>
    </font>
    <font>
      <sz val="11"/>
      <color indexed="10"/>
      <name val="Times New Roman"/>
      <family val="1"/>
    </font>
    <font>
      <sz val="11"/>
      <color indexed="10"/>
      <name val="Arial Cyr"/>
      <family val="0"/>
    </font>
    <font>
      <sz val="8"/>
      <color indexed="10"/>
      <name val="Arial"/>
      <family val="2"/>
    </font>
    <font>
      <sz val="10"/>
      <color indexed="10"/>
      <name val="Arial"/>
      <family val="2"/>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
      <b/>
      <i/>
      <sz val="12"/>
      <color rgb="FFFF0000"/>
      <name val="Times New Roman"/>
      <family val="1"/>
    </font>
    <font>
      <b/>
      <sz val="12"/>
      <color rgb="FFFF0000"/>
      <name val="Times New Roman"/>
      <family val="1"/>
    </font>
    <font>
      <b/>
      <sz val="10"/>
      <color rgb="FF17994C"/>
      <name val="Arial Cyr"/>
      <family val="0"/>
    </font>
    <font>
      <sz val="10"/>
      <color rgb="FFFF0000"/>
      <name val="Arial Cyr"/>
      <family val="0"/>
    </font>
    <font>
      <sz val="11"/>
      <color rgb="FFFF0000"/>
      <name val="Times New Roman"/>
      <family val="1"/>
    </font>
    <font>
      <sz val="11"/>
      <color rgb="FFFF0000"/>
      <name val="Arial Cyr"/>
      <family val="0"/>
    </font>
    <font>
      <sz val="8"/>
      <color rgb="FFFF0000"/>
      <name val="Arial"/>
      <family val="2"/>
    </font>
    <font>
      <sz val="10"/>
      <color rgb="FFFF0000"/>
      <name val="Arial"/>
      <family val="2"/>
    </font>
    <font>
      <sz val="8"/>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00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6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55" fillId="0" borderId="0">
      <alignment/>
      <protection/>
    </xf>
    <xf numFmtId="0" fontId="68" fillId="0" borderId="0" applyNumberFormat="0" applyFill="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3" fillId="32" borderId="0" applyNumberFormat="0" applyBorder="0" applyAlignment="0" applyProtection="0"/>
  </cellStyleXfs>
  <cellXfs count="150">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xf>
    <xf numFmtId="170" fontId="0" fillId="0" borderId="0" xfId="0" applyNumberFormat="1" applyAlignment="1">
      <alignment/>
    </xf>
    <xf numFmtId="0" fontId="5" fillId="0" borderId="0" xfId="0" applyFont="1" applyAlignment="1">
      <alignment horizontal="center"/>
    </xf>
    <xf numFmtId="0" fontId="5" fillId="0" borderId="0" xfId="0" applyFont="1" applyAlignment="1">
      <alignment/>
    </xf>
    <xf numFmtId="0" fontId="2" fillId="0" borderId="10" xfId="0" applyNumberFormat="1" applyFont="1" applyBorder="1" applyAlignment="1">
      <alignment horizontal="center" vertical="center" wrapText="1"/>
    </xf>
    <xf numFmtId="170" fontId="8" fillId="0" borderId="10" xfId="0" applyNumberFormat="1" applyFont="1" applyBorder="1" applyAlignment="1">
      <alignment horizontal="center" wrapText="1"/>
    </xf>
    <xf numFmtId="169" fontId="8" fillId="0" borderId="10" xfId="0" applyNumberFormat="1" applyFont="1" applyBorder="1" applyAlignment="1">
      <alignment horizontal="center" wrapText="1"/>
    </xf>
    <xf numFmtId="0" fontId="8" fillId="0" borderId="10" xfId="0" applyNumberFormat="1" applyFont="1" applyBorder="1" applyAlignment="1">
      <alignment horizontal="center" vertical="top" wrapText="1"/>
    </xf>
    <xf numFmtId="0" fontId="6" fillId="0" borderId="11" xfId="0" applyFont="1" applyBorder="1" applyAlignment="1">
      <alignment/>
    </xf>
    <xf numFmtId="0" fontId="7" fillId="0" borderId="11" xfId="0" applyFont="1" applyBorder="1" applyAlignment="1">
      <alignment/>
    </xf>
    <xf numFmtId="14" fontId="7" fillId="0" borderId="11" xfId="0" applyNumberFormat="1" applyFont="1" applyBorder="1" applyAlignment="1">
      <alignment/>
    </xf>
    <xf numFmtId="0" fontId="3" fillId="0" borderId="0" xfId="0" applyFont="1" applyAlignment="1">
      <alignment/>
    </xf>
    <xf numFmtId="0" fontId="3" fillId="0" borderId="0" xfId="0" applyFont="1" applyAlignment="1">
      <alignment horizontal="left"/>
    </xf>
    <xf numFmtId="0" fontId="11" fillId="0" borderId="10" xfId="0" applyNumberFormat="1" applyFont="1" applyBorder="1" applyAlignment="1">
      <alignment horizontal="center" vertical="center"/>
    </xf>
    <xf numFmtId="171" fontId="74" fillId="0" borderId="10" xfId="0" applyNumberFormat="1" applyFont="1" applyBorder="1" applyAlignment="1">
      <alignment horizontal="center" vertical="top" wrapText="1"/>
    </xf>
    <xf numFmtId="0" fontId="8" fillId="0" borderId="10" xfId="0" applyNumberFormat="1" applyFont="1" applyBorder="1" applyAlignment="1">
      <alignment horizontal="center" vertical="center" wrapText="1"/>
    </xf>
    <xf numFmtId="0" fontId="12" fillId="0" borderId="0" xfId="0" applyFont="1" applyAlignment="1">
      <alignment horizontal="center"/>
    </xf>
    <xf numFmtId="0" fontId="7" fillId="0" borderId="0" xfId="0" applyFont="1" applyAlignment="1">
      <alignment horizontal="center" vertical="center"/>
    </xf>
    <xf numFmtId="0" fontId="13" fillId="0" borderId="0" xfId="0" applyFont="1" applyBorder="1" applyAlignment="1">
      <alignment horizontal="center" vertical="center" textRotation="90" wrapText="1"/>
    </xf>
    <xf numFmtId="2" fontId="14" fillId="0" borderId="0" xfId="0" applyNumberFormat="1" applyFont="1" applyBorder="1" applyAlignment="1">
      <alignment horizontal="center" wrapText="1"/>
    </xf>
    <xf numFmtId="169" fontId="8" fillId="0" borderId="0" xfId="0" applyNumberFormat="1" applyFont="1" applyBorder="1" applyAlignment="1">
      <alignment horizontal="center" wrapText="1"/>
    </xf>
    <xf numFmtId="0" fontId="0" fillId="0" borderId="0" xfId="0" applyBorder="1" applyAlignment="1">
      <alignment wrapText="1"/>
    </xf>
    <xf numFmtId="0" fontId="7" fillId="0" borderId="0" xfId="0" applyFont="1" applyBorder="1" applyAlignment="1">
      <alignment horizontal="left"/>
    </xf>
    <xf numFmtId="0" fontId="7" fillId="0" borderId="0" xfId="0" applyFont="1" applyBorder="1" applyAlignment="1">
      <alignment/>
    </xf>
    <xf numFmtId="2" fontId="75" fillId="0" borderId="0" xfId="0" applyNumberFormat="1" applyFont="1" applyBorder="1" applyAlignment="1">
      <alignment horizontal="center" vertical="center" wrapText="1"/>
    </xf>
    <xf numFmtId="2" fontId="76" fillId="0" borderId="0" xfId="0" applyNumberFormat="1" applyFont="1" applyBorder="1" applyAlignment="1">
      <alignment horizontal="center" wrapText="1"/>
    </xf>
    <xf numFmtId="0" fontId="77" fillId="0" borderId="0" xfId="0" applyFont="1" applyAlignment="1">
      <alignment horizontal="center"/>
    </xf>
    <xf numFmtId="0" fontId="78" fillId="0" borderId="0" xfId="0" applyFont="1" applyAlignment="1">
      <alignment/>
    </xf>
    <xf numFmtId="0" fontId="79" fillId="0" borderId="11" xfId="0" applyFont="1" applyBorder="1" applyAlignment="1">
      <alignment/>
    </xf>
    <xf numFmtId="0" fontId="80" fillId="0" borderId="11" xfId="0" applyFont="1" applyBorder="1" applyAlignment="1">
      <alignment/>
    </xf>
    <xf numFmtId="0" fontId="78" fillId="0" borderId="11" xfId="0" applyFont="1" applyBorder="1" applyAlignment="1">
      <alignment/>
    </xf>
    <xf numFmtId="0" fontId="81" fillId="0" borderId="0" xfId="0" applyFont="1" applyAlignment="1">
      <alignment/>
    </xf>
    <xf numFmtId="0" fontId="82" fillId="0" borderId="0" xfId="0" applyFont="1" applyAlignment="1">
      <alignment/>
    </xf>
    <xf numFmtId="171" fontId="74" fillId="0" borderId="10" xfId="0" applyNumberFormat="1" applyFont="1" applyBorder="1" applyAlignment="1">
      <alignment horizontal="center" wrapText="1"/>
    </xf>
    <xf numFmtId="0" fontId="0" fillId="33" borderId="0" xfId="0" applyFill="1" applyAlignment="1">
      <alignment/>
    </xf>
    <xf numFmtId="171" fontId="8" fillId="0" borderId="10" xfId="0" applyNumberFormat="1" applyFont="1" applyFill="1" applyBorder="1" applyAlignment="1">
      <alignment horizontal="center" wrapText="1"/>
    </xf>
    <xf numFmtId="170" fontId="8" fillId="0" borderId="10" xfId="0" applyNumberFormat="1" applyFont="1" applyFill="1" applyBorder="1" applyAlignment="1">
      <alignment horizontal="center" wrapText="1"/>
    </xf>
    <xf numFmtId="1" fontId="8" fillId="34" borderId="10" xfId="0" applyNumberFormat="1" applyFont="1" applyFill="1" applyBorder="1" applyAlignment="1">
      <alignment horizontal="center" wrapText="1"/>
    </xf>
    <xf numFmtId="2" fontId="8" fillId="34" borderId="10" xfId="0" applyNumberFormat="1" applyFont="1" applyFill="1" applyBorder="1" applyAlignment="1">
      <alignment horizontal="center" wrapText="1"/>
    </xf>
    <xf numFmtId="0" fontId="8" fillId="0" borderId="10" xfId="0" applyFont="1" applyFill="1" applyBorder="1" applyAlignment="1">
      <alignment horizontal="center" wrapText="1"/>
    </xf>
    <xf numFmtId="169" fontId="8" fillId="0" borderId="10" xfId="0" applyNumberFormat="1" applyFont="1" applyFill="1" applyBorder="1" applyAlignment="1">
      <alignment horizontal="center" wrapText="1"/>
    </xf>
    <xf numFmtId="171" fontId="8" fillId="0" borderId="10" xfId="0" applyNumberFormat="1" applyFont="1" applyBorder="1" applyAlignment="1">
      <alignment horizontal="center" wrapText="1"/>
    </xf>
    <xf numFmtId="0" fontId="7" fillId="0" borderId="11" xfId="0" applyFont="1" applyBorder="1" applyAlignment="1">
      <alignment horizontal="left"/>
    </xf>
    <xf numFmtId="0" fontId="0" fillId="0" borderId="11" xfId="0" applyFont="1" applyBorder="1" applyAlignment="1">
      <alignment/>
    </xf>
    <xf numFmtId="0" fontId="15" fillId="0" borderId="0" xfId="0" applyFont="1" applyAlignment="1">
      <alignment/>
    </xf>
    <xf numFmtId="0" fontId="16" fillId="0" borderId="0" xfId="0" applyFont="1" applyAlignment="1">
      <alignment/>
    </xf>
    <xf numFmtId="0" fontId="0" fillId="0" borderId="12" xfId="0" applyBorder="1" applyAlignment="1">
      <alignment wrapText="1"/>
    </xf>
    <xf numFmtId="1" fontId="8" fillId="0" borderId="10" xfId="0" applyNumberFormat="1" applyFont="1" applyBorder="1" applyAlignment="1">
      <alignment horizontal="center" wrapText="1"/>
    </xf>
    <xf numFmtId="2" fontId="8" fillId="0" borderId="10" xfId="0" applyNumberFormat="1" applyFont="1" applyBorder="1" applyAlignment="1">
      <alignment horizontal="center" wrapText="1"/>
    </xf>
    <xf numFmtId="0" fontId="10" fillId="0" borderId="12" xfId="0" applyFont="1" applyBorder="1" applyAlignment="1">
      <alignment horizontal="center" vertical="center" wrapText="1"/>
    </xf>
    <xf numFmtId="0" fontId="10" fillId="0" borderId="0" xfId="0" applyFont="1" applyAlignment="1">
      <alignment/>
    </xf>
    <xf numFmtId="0" fontId="0" fillId="0" borderId="0" xfId="0" applyFill="1" applyAlignment="1">
      <alignment/>
    </xf>
    <xf numFmtId="0" fontId="13" fillId="0" borderId="0" xfId="0" applyFont="1" applyAlignment="1">
      <alignment/>
    </xf>
    <xf numFmtId="0" fontId="15" fillId="0" borderId="0" xfId="0" applyFont="1" applyFill="1" applyAlignment="1">
      <alignment/>
    </xf>
    <xf numFmtId="0" fontId="4" fillId="0" borderId="0" xfId="0" applyFont="1" applyFill="1" applyAlignment="1">
      <alignment/>
    </xf>
    <xf numFmtId="0" fontId="20" fillId="0" borderId="0" xfId="0" applyFont="1" applyAlignment="1">
      <alignment/>
    </xf>
    <xf numFmtId="1" fontId="21" fillId="0" borderId="13" xfId="0" applyNumberFormat="1" applyFont="1" applyBorder="1" applyAlignment="1">
      <alignment horizontal="center" wrapText="1"/>
    </xf>
    <xf numFmtId="1" fontId="1" fillId="0" borderId="10" xfId="0" applyNumberFormat="1" applyFont="1" applyBorder="1" applyAlignment="1">
      <alignment horizontal="center"/>
    </xf>
    <xf numFmtId="1" fontId="1" fillId="0" borderId="10" xfId="0" applyNumberFormat="1" applyFont="1" applyFill="1" applyBorder="1" applyAlignment="1">
      <alignment horizontal="center"/>
    </xf>
    <xf numFmtId="1" fontId="22" fillId="0" borderId="10" xfId="0" applyNumberFormat="1" applyFont="1" applyBorder="1" applyAlignment="1">
      <alignment horizontal="center" vertical="center" wrapText="1"/>
    </xf>
    <xf numFmtId="1" fontId="8" fillId="0" borderId="10" xfId="0" applyNumberFormat="1" applyFont="1" applyBorder="1" applyAlignment="1">
      <alignment horizontal="center" vertical="center" wrapText="1"/>
    </xf>
    <xf numFmtId="1" fontId="22" fillId="0" borderId="10" xfId="0" applyNumberFormat="1" applyFont="1" applyFill="1" applyBorder="1" applyAlignment="1">
      <alignment horizontal="center" vertical="center" wrapText="1"/>
    </xf>
    <xf numFmtId="1" fontId="23" fillId="0" borderId="13" xfId="0" applyNumberFormat="1" applyFont="1" applyBorder="1" applyAlignment="1">
      <alignment horizontal="center" vertical="center" wrapText="1"/>
    </xf>
    <xf numFmtId="2" fontId="24" fillId="0" borderId="10" xfId="0" applyNumberFormat="1" applyFont="1" applyBorder="1" applyAlignment="1">
      <alignment horizontal="center" vertical="center" wrapText="1"/>
    </xf>
    <xf numFmtId="0" fontId="7" fillId="0" borderId="11" xfId="0" applyFont="1" applyFill="1" applyBorder="1" applyAlignment="1">
      <alignment/>
    </xf>
    <xf numFmtId="0" fontId="0" fillId="0" borderId="0" xfId="0" applyFont="1" applyAlignment="1">
      <alignment/>
    </xf>
    <xf numFmtId="0" fontId="9" fillId="0" borderId="0" xfId="0" applyFont="1" applyFill="1" applyAlignment="1">
      <alignment vertical="center" wrapText="1"/>
    </xf>
    <xf numFmtId="0" fontId="9" fillId="0" borderId="0" xfId="0" applyFont="1" applyAlignment="1">
      <alignment vertical="center" wrapText="1"/>
    </xf>
    <xf numFmtId="1" fontId="2" fillId="0" borderId="10" xfId="0" applyNumberFormat="1" applyFont="1" applyBorder="1" applyAlignment="1">
      <alignment horizontal="center"/>
    </xf>
    <xf numFmtId="0" fontId="6" fillId="0" borderId="0" xfId="0" applyFont="1" applyAlignment="1">
      <alignment vertical="center" wrapText="1"/>
    </xf>
    <xf numFmtId="0" fontId="6" fillId="0" borderId="11" xfId="0" applyFont="1" applyBorder="1" applyAlignment="1">
      <alignment/>
    </xf>
    <xf numFmtId="0" fontId="1" fillId="0" borderId="11" xfId="0" applyFont="1" applyBorder="1" applyAlignment="1">
      <alignment/>
    </xf>
    <xf numFmtId="171" fontId="8" fillId="34" borderId="10" xfId="0" applyNumberFormat="1" applyFont="1" applyFill="1" applyBorder="1" applyAlignment="1">
      <alignment horizontal="center" wrapText="1"/>
    </xf>
    <xf numFmtId="170" fontId="8" fillId="0" borderId="10" xfId="0" applyNumberFormat="1" applyFont="1" applyBorder="1" applyAlignment="1">
      <alignment horizontal="center" vertical="top" wrapText="1"/>
    </xf>
    <xf numFmtId="0" fontId="11" fillId="0" borderId="10" xfId="0" applyFont="1" applyFill="1" applyBorder="1" applyAlignment="1">
      <alignment/>
    </xf>
    <xf numFmtId="0" fontId="25" fillId="0" borderId="10" xfId="0" applyFont="1" applyFill="1" applyBorder="1" applyAlignment="1">
      <alignment horizontal="center" wrapText="1"/>
    </xf>
    <xf numFmtId="0" fontId="2" fillId="0" borderId="10" xfId="0" applyFont="1" applyFill="1" applyBorder="1" applyAlignment="1">
      <alignment horizontal="center" wrapText="1"/>
    </xf>
    <xf numFmtId="0" fontId="8" fillId="0" borderId="10" xfId="0" applyFont="1" applyFill="1" applyBorder="1" applyAlignment="1">
      <alignment horizontal="center"/>
    </xf>
    <xf numFmtId="0" fontId="8" fillId="0" borderId="10" xfId="0" applyFont="1" applyFill="1" applyBorder="1" applyAlignment="1">
      <alignment/>
    </xf>
    <xf numFmtId="0" fontId="8" fillId="34" borderId="10" xfId="0" applyNumberFormat="1" applyFont="1" applyFill="1" applyBorder="1" applyAlignment="1">
      <alignment horizontal="center" wrapText="1"/>
    </xf>
    <xf numFmtId="0" fontId="8" fillId="34" borderId="14" xfId="0" applyNumberFormat="1" applyFont="1" applyFill="1" applyBorder="1" applyAlignment="1">
      <alignment horizontal="center" wrapText="1"/>
    </xf>
    <xf numFmtId="171" fontId="8" fillId="34" borderId="14" xfId="0" applyNumberFormat="1" applyFont="1" applyFill="1" applyBorder="1" applyAlignment="1">
      <alignment horizontal="center" wrapText="1"/>
    </xf>
    <xf numFmtId="171" fontId="8" fillId="34" borderId="0" xfId="0" applyNumberFormat="1" applyFont="1" applyFill="1" applyAlignment="1">
      <alignment/>
    </xf>
    <xf numFmtId="0" fontId="8" fillId="34" borderId="10" xfId="61" applyNumberFormat="1" applyFont="1" applyFill="1" applyBorder="1" applyAlignment="1">
      <alignment horizontal="center" wrapText="1"/>
    </xf>
    <xf numFmtId="0" fontId="8" fillId="0" borderId="10" xfId="0" applyNumberFormat="1" applyFont="1" applyFill="1" applyBorder="1" applyAlignment="1">
      <alignment horizontal="center" wrapText="1"/>
    </xf>
    <xf numFmtId="171" fontId="2" fillId="0" borderId="10" xfId="0" applyNumberFormat="1" applyFont="1" applyFill="1" applyBorder="1" applyAlignment="1">
      <alignment horizontal="center" wrapText="1"/>
    </xf>
    <xf numFmtId="0" fontId="8"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171" fontId="2" fillId="0" borderId="10" xfId="0" applyNumberFormat="1" applyFont="1" applyFill="1" applyBorder="1" applyAlignment="1">
      <alignment horizontal="center" vertical="top" wrapText="1"/>
    </xf>
    <xf numFmtId="1" fontId="2" fillId="0" borderId="10" xfId="0" applyNumberFormat="1" applyFont="1" applyBorder="1" applyAlignment="1">
      <alignment/>
    </xf>
    <xf numFmtId="1" fontId="2" fillId="0" borderId="10" xfId="0" applyNumberFormat="1" applyFont="1" applyFill="1" applyBorder="1" applyAlignment="1">
      <alignment/>
    </xf>
    <xf numFmtId="1" fontId="83" fillId="0" borderId="10" xfId="53" applyNumberFormat="1" applyFont="1" applyBorder="1">
      <alignment/>
      <protection/>
    </xf>
    <xf numFmtId="1" fontId="2" fillId="34" borderId="10" xfId="0" applyNumberFormat="1" applyFont="1" applyFill="1" applyBorder="1" applyAlignment="1">
      <alignment/>
    </xf>
    <xf numFmtId="0" fontId="0" fillId="34" borderId="0" xfId="0" applyFill="1" applyAlignment="1">
      <alignment/>
    </xf>
    <xf numFmtId="0" fontId="4" fillId="34" borderId="0" xfId="0" applyFont="1" applyFill="1" applyAlignment="1">
      <alignment/>
    </xf>
    <xf numFmtId="1" fontId="2" fillId="34" borderId="10" xfId="0" applyNumberFormat="1" applyFont="1" applyFill="1" applyBorder="1" applyAlignment="1">
      <alignment horizontal="center"/>
    </xf>
    <xf numFmtId="1" fontId="22" fillId="34" borderId="10" xfId="0" applyNumberFormat="1" applyFont="1" applyFill="1" applyBorder="1" applyAlignment="1">
      <alignment horizontal="center" vertical="center" wrapText="1"/>
    </xf>
    <xf numFmtId="170" fontId="8" fillId="34" borderId="10" xfId="0" applyNumberFormat="1" applyFont="1" applyFill="1" applyBorder="1" applyAlignment="1">
      <alignment horizontal="center" wrapText="1"/>
    </xf>
    <xf numFmtId="0" fontId="7" fillId="34" borderId="11" xfId="0" applyFont="1" applyFill="1" applyBorder="1" applyAlignment="1">
      <alignment/>
    </xf>
    <xf numFmtId="0" fontId="3" fillId="34" borderId="0" xfId="0" applyFont="1" applyFill="1" applyAlignment="1">
      <alignment horizontal="left"/>
    </xf>
    <xf numFmtId="0" fontId="3" fillId="34" borderId="0" xfId="0" applyFont="1" applyFill="1" applyAlignment="1">
      <alignment/>
    </xf>
    <xf numFmtId="0" fontId="10" fillId="0" borderId="13" xfId="0" applyFont="1" applyBorder="1" applyAlignment="1">
      <alignment horizontal="center" vertical="center" textRotation="90" wrapText="1"/>
    </xf>
    <xf numFmtId="14" fontId="0" fillId="0" borderId="11" xfId="0" applyNumberFormat="1" applyFont="1" applyBorder="1" applyAlignment="1">
      <alignment horizontal="center"/>
    </xf>
    <xf numFmtId="0" fontId="0" fillId="0" borderId="11" xfId="0" applyFont="1" applyBorder="1" applyAlignment="1">
      <alignment horizontal="center"/>
    </xf>
    <xf numFmtId="0" fontId="10" fillId="0" borderId="15" xfId="0" applyFont="1" applyBorder="1" applyAlignment="1">
      <alignment horizontal="center" vertical="center" textRotation="90" wrapText="1"/>
    </xf>
    <xf numFmtId="0" fontId="10" fillId="0" borderId="14" xfId="0" applyFont="1" applyBorder="1" applyAlignment="1">
      <alignment horizontal="center" vertical="center" textRotation="90" wrapText="1"/>
    </xf>
    <xf numFmtId="0" fontId="10" fillId="0" borderId="16" xfId="0" applyFont="1" applyBorder="1" applyAlignment="1">
      <alignment horizontal="center" vertical="center" textRotation="90" wrapText="1"/>
    </xf>
    <xf numFmtId="0" fontId="10" fillId="0" borderId="13"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0" xfId="0" applyFont="1" applyBorder="1" applyAlignment="1">
      <alignment horizontal="center" vertical="center" textRotation="90" wrapText="1"/>
    </xf>
    <xf numFmtId="169" fontId="0" fillId="0" borderId="12" xfId="0" applyNumberFormat="1" applyFont="1" applyBorder="1" applyAlignment="1">
      <alignment horizontal="center" vertical="center" wrapText="1"/>
    </xf>
    <xf numFmtId="0" fontId="12" fillId="0" borderId="0" xfId="0" applyFont="1" applyAlignment="1">
      <alignment horizontal="center"/>
    </xf>
    <xf numFmtId="0" fontId="9" fillId="0" borderId="0" xfId="0" applyFont="1" applyAlignment="1">
      <alignment horizontal="center"/>
    </xf>
    <xf numFmtId="0" fontId="10" fillId="0" borderId="15" xfId="0" applyFont="1" applyBorder="1" applyAlignment="1">
      <alignment horizontal="left" vertical="center" textRotation="90" wrapText="1"/>
    </xf>
    <xf numFmtId="0" fontId="10" fillId="0" borderId="14" xfId="0" applyFont="1" applyBorder="1" applyAlignment="1">
      <alignment horizontal="left" vertical="center" textRotation="90" wrapText="1"/>
    </xf>
    <xf numFmtId="0" fontId="10" fillId="0" borderId="16" xfId="0" applyFont="1" applyBorder="1" applyAlignment="1">
      <alignment horizontal="left" vertical="center" textRotation="90" wrapText="1"/>
    </xf>
    <xf numFmtId="0" fontId="9" fillId="0" borderId="0" xfId="0" applyFont="1" applyBorder="1" applyAlignment="1">
      <alignment horizontal="center" vertical="center"/>
    </xf>
    <xf numFmtId="0" fontId="7" fillId="0" borderId="0" xfId="0" applyFont="1" applyBorder="1" applyAlignment="1">
      <alignment horizontal="center"/>
    </xf>
    <xf numFmtId="0" fontId="9" fillId="0" borderId="0" xfId="0" applyFont="1" applyAlignment="1">
      <alignment horizontal="left" vertical="center" wrapText="1"/>
    </xf>
    <xf numFmtId="0" fontId="11" fillId="0" borderId="16" xfId="0" applyFont="1" applyBorder="1" applyAlignment="1">
      <alignment horizontal="center" vertical="center" wrapText="1"/>
    </xf>
    <xf numFmtId="0" fontId="10" fillId="0" borderId="15" xfId="0" applyFont="1" applyFill="1" applyBorder="1" applyAlignment="1">
      <alignment horizontal="left" textRotation="90" wrapText="1"/>
    </xf>
    <xf numFmtId="0" fontId="0" fillId="0" borderId="14" xfId="0" applyFill="1" applyBorder="1" applyAlignment="1">
      <alignment horizontal="left" textRotation="90" wrapText="1"/>
    </xf>
    <xf numFmtId="0" fontId="0" fillId="0" borderId="16" xfId="0" applyFill="1" applyBorder="1" applyAlignment="1">
      <alignment horizontal="left" textRotation="90" wrapText="1"/>
    </xf>
    <xf numFmtId="0" fontId="10" fillId="0" borderId="15" xfId="0" applyFont="1" applyBorder="1" applyAlignment="1">
      <alignment horizontal="left" textRotation="90" wrapText="1"/>
    </xf>
    <xf numFmtId="0" fontId="10" fillId="0" borderId="14" xfId="0" applyFont="1" applyBorder="1" applyAlignment="1">
      <alignment horizontal="left" textRotation="90" wrapText="1"/>
    </xf>
    <xf numFmtId="0" fontId="10" fillId="0" borderId="16" xfId="0" applyFont="1" applyBorder="1" applyAlignment="1">
      <alignment horizontal="left" textRotation="90" wrapText="1"/>
    </xf>
    <xf numFmtId="0" fontId="0" fillId="0" borderId="14" xfId="0" applyBorder="1" applyAlignment="1">
      <alignment horizontal="left" textRotation="90" wrapText="1"/>
    </xf>
    <xf numFmtId="0" fontId="0" fillId="0" borderId="16" xfId="0" applyBorder="1" applyAlignment="1">
      <alignment horizontal="left" textRotation="90" wrapText="1"/>
    </xf>
    <xf numFmtId="0" fontId="0" fillId="0" borderId="12" xfId="0" applyBorder="1" applyAlignment="1">
      <alignment wrapText="1"/>
    </xf>
    <xf numFmtId="0" fontId="10" fillId="0" borderId="19" xfId="0" applyFont="1" applyFill="1" applyBorder="1" applyAlignment="1">
      <alignment horizontal="left" textRotation="90" wrapText="1"/>
    </xf>
    <xf numFmtId="0" fontId="10" fillId="0" borderId="20" xfId="0" applyFont="1" applyFill="1" applyBorder="1" applyAlignment="1">
      <alignment horizontal="left" textRotation="90" wrapText="1"/>
    </xf>
    <xf numFmtId="0" fontId="10" fillId="0" borderId="21" xfId="0" applyFont="1" applyFill="1" applyBorder="1" applyAlignment="1">
      <alignment horizontal="left" textRotation="90" wrapText="1"/>
    </xf>
    <xf numFmtId="0" fontId="10" fillId="0" borderId="10" xfId="0" applyFont="1" applyBorder="1" applyAlignment="1">
      <alignment horizontal="left" textRotation="90" wrapText="1"/>
    </xf>
    <xf numFmtId="0" fontId="10" fillId="0" borderId="14" xfId="0" applyFont="1" applyFill="1" applyBorder="1" applyAlignment="1">
      <alignment horizontal="left" textRotation="90" wrapText="1"/>
    </xf>
    <xf numFmtId="0" fontId="10" fillId="0" borderId="16" xfId="0" applyFont="1" applyFill="1" applyBorder="1" applyAlignment="1">
      <alignment horizontal="left" textRotation="90" wrapText="1"/>
    </xf>
    <xf numFmtId="0" fontId="10" fillId="0" borderId="10" xfId="0" applyFont="1" applyFill="1" applyBorder="1" applyAlignment="1">
      <alignment horizontal="left" textRotation="90" wrapText="1"/>
    </xf>
    <xf numFmtId="0" fontId="19" fillId="0" borderId="0" xfId="0" applyFont="1" applyAlignment="1">
      <alignment horizontal="center"/>
    </xf>
    <xf numFmtId="0" fontId="6" fillId="0" borderId="11" xfId="0" applyFont="1" applyBorder="1" applyAlignment="1">
      <alignment horizontal="center" vertical="center" wrapText="1"/>
    </xf>
    <xf numFmtId="0" fontId="13" fillId="0" borderId="13" xfId="0" applyFont="1" applyBorder="1" applyAlignment="1">
      <alignment horizontal="center" vertical="center" textRotation="90" wrapText="1"/>
    </xf>
    <xf numFmtId="0" fontId="10" fillId="0" borderId="22" xfId="0" applyFont="1" applyBorder="1" applyAlignment="1">
      <alignment horizontal="center" vertical="center" textRotation="90" wrapText="1"/>
    </xf>
    <xf numFmtId="0" fontId="10" fillId="0" borderId="23" xfId="0" applyFont="1" applyBorder="1" applyAlignment="1">
      <alignment horizontal="center" vertical="center" textRotation="90" wrapText="1"/>
    </xf>
    <xf numFmtId="0" fontId="10" fillId="0" borderId="24" xfId="0" applyFont="1" applyBorder="1" applyAlignment="1">
      <alignment horizontal="center" vertical="center" textRotation="90" wrapText="1"/>
    </xf>
    <xf numFmtId="0" fontId="10" fillId="0" borderId="13" xfId="0" applyFont="1" applyBorder="1" applyAlignment="1">
      <alignment horizontal="left" textRotation="90" wrapText="1"/>
    </xf>
    <xf numFmtId="0" fontId="10" fillId="34" borderId="15" xfId="0" applyFont="1" applyFill="1" applyBorder="1" applyAlignment="1">
      <alignment horizontal="left" textRotation="90" wrapText="1"/>
    </xf>
    <xf numFmtId="0" fontId="10" fillId="34" borderId="14" xfId="0" applyFont="1" applyFill="1" applyBorder="1" applyAlignment="1">
      <alignment horizontal="left" textRotation="90" wrapText="1"/>
    </xf>
    <xf numFmtId="0" fontId="10" fillId="34" borderId="16" xfId="0" applyFont="1" applyFill="1" applyBorder="1" applyAlignment="1">
      <alignment horizontal="left" textRotation="90"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C52"/>
  <sheetViews>
    <sheetView view="pageBreakPreview" zoomScaleSheetLayoutView="100" zoomScalePageLayoutView="0" workbookViewId="0" topLeftCell="H10">
      <selection activeCell="O13" sqref="O13:O42"/>
    </sheetView>
  </sheetViews>
  <sheetFormatPr defaultColWidth="9.00390625" defaultRowHeight="12.75"/>
  <cols>
    <col min="1" max="1" width="4.75390625" style="0" customWidth="1"/>
    <col min="2" max="2" width="7.25390625" style="0" customWidth="1"/>
    <col min="3" max="3" width="7.75390625" style="0" customWidth="1"/>
    <col min="4" max="5" width="7.875" style="0" customWidth="1"/>
    <col min="6" max="6" width="7.75390625" style="0" customWidth="1"/>
    <col min="7" max="7" width="8.00390625" style="0" customWidth="1"/>
    <col min="8" max="8" width="7.75390625" style="0" customWidth="1"/>
    <col min="9" max="9" width="7.625" style="0" customWidth="1"/>
    <col min="10" max="10" width="8.125" style="0" customWidth="1"/>
    <col min="11" max="11" width="7.375" style="0" customWidth="1"/>
    <col min="12" max="13" width="7.875" style="0" customWidth="1"/>
    <col min="14" max="14" width="7.25390625" style="0" customWidth="1"/>
    <col min="15" max="16" width="7.75390625" style="0" customWidth="1"/>
    <col min="17" max="18" width="7.375" style="0" customWidth="1"/>
    <col min="19" max="21" width="8.125" style="0" customWidth="1"/>
    <col min="22" max="23" width="7.625" style="0" customWidth="1"/>
    <col min="24" max="24" width="7.875" style="0" customWidth="1"/>
    <col min="25" max="25" width="8.625" style="0" customWidth="1"/>
    <col min="26" max="26" width="6.375" style="0" customWidth="1"/>
    <col min="27" max="28" width="9.125" style="0" customWidth="1"/>
    <col min="29" max="29" width="9.125" style="6" customWidth="1"/>
  </cols>
  <sheetData>
    <row r="1" spans="1:27" ht="12.75">
      <c r="A1" s="47" t="s">
        <v>30</v>
      </c>
      <c r="B1" s="47"/>
      <c r="C1" s="47"/>
      <c r="D1" s="47"/>
      <c r="E1" s="47"/>
      <c r="F1" s="47"/>
      <c r="H1" s="30"/>
      <c r="I1" s="30"/>
      <c r="J1" s="30"/>
      <c r="K1" s="30"/>
      <c r="L1" s="30"/>
      <c r="M1" s="30"/>
      <c r="N1" s="30"/>
      <c r="O1" s="30"/>
      <c r="P1" s="30"/>
      <c r="Q1" s="30"/>
      <c r="R1" s="30"/>
      <c r="S1" s="30"/>
      <c r="T1" s="30"/>
      <c r="U1" s="30"/>
      <c r="V1" s="30"/>
      <c r="W1" s="30"/>
      <c r="X1" s="30"/>
      <c r="Y1" s="30"/>
      <c r="Z1" s="30"/>
      <c r="AA1" s="30"/>
    </row>
    <row r="2" spans="1:27" ht="12.75">
      <c r="A2" s="47" t="s">
        <v>42</v>
      </c>
      <c r="B2" s="47"/>
      <c r="C2" s="47"/>
      <c r="D2" s="47"/>
      <c r="E2" s="47"/>
      <c r="F2" s="47"/>
      <c r="H2" s="30"/>
      <c r="I2" s="30"/>
      <c r="J2" s="30"/>
      <c r="K2" s="30"/>
      <c r="L2" s="30"/>
      <c r="M2" s="30"/>
      <c r="N2" s="30"/>
      <c r="O2" s="30"/>
      <c r="P2" s="30"/>
      <c r="Q2" s="30"/>
      <c r="R2" s="30"/>
      <c r="S2" s="30"/>
      <c r="T2" s="30"/>
      <c r="U2" s="30"/>
      <c r="V2" s="30"/>
      <c r="W2" s="30"/>
      <c r="X2" s="30"/>
      <c r="Y2" s="30"/>
      <c r="Z2" s="30"/>
      <c r="AA2" s="30"/>
    </row>
    <row r="3" spans="1:27" ht="12.75">
      <c r="A3" s="48" t="s">
        <v>43</v>
      </c>
      <c r="B3" s="47"/>
      <c r="C3" s="47"/>
      <c r="D3" s="47"/>
      <c r="E3" s="47"/>
      <c r="F3" s="47"/>
      <c r="H3" s="30"/>
      <c r="I3" s="34"/>
      <c r="J3" s="34"/>
      <c r="K3" s="34"/>
      <c r="L3" s="34"/>
      <c r="M3" s="34"/>
      <c r="N3" s="35"/>
      <c r="O3" s="35"/>
      <c r="P3" s="35"/>
      <c r="Q3" s="35"/>
      <c r="R3" s="35"/>
      <c r="S3" s="35"/>
      <c r="T3" s="35"/>
      <c r="U3" s="35"/>
      <c r="V3" s="35"/>
      <c r="W3" s="35"/>
      <c r="X3" s="35"/>
      <c r="Y3" s="35"/>
      <c r="Z3" s="35"/>
      <c r="AA3" s="35"/>
    </row>
    <row r="4" spans="1:27" ht="12.75">
      <c r="A4" s="47" t="s">
        <v>32</v>
      </c>
      <c r="B4" s="47"/>
      <c r="C4" s="47"/>
      <c r="D4" s="47"/>
      <c r="E4" s="47"/>
      <c r="F4" s="47"/>
      <c r="H4" s="30"/>
      <c r="I4" s="34"/>
      <c r="J4" s="34"/>
      <c r="K4" s="34"/>
      <c r="L4" s="34"/>
      <c r="M4" s="34"/>
      <c r="N4" s="35"/>
      <c r="O4" s="35"/>
      <c r="P4" s="35"/>
      <c r="Q4" s="35"/>
      <c r="R4" s="35"/>
      <c r="S4" s="35"/>
      <c r="T4" s="35"/>
      <c r="U4" s="35"/>
      <c r="V4" s="35"/>
      <c r="W4" s="35"/>
      <c r="X4" s="35"/>
      <c r="Y4" s="35"/>
      <c r="Z4" s="35"/>
      <c r="AA4" s="35"/>
    </row>
    <row r="5" spans="1:27" ht="12.75">
      <c r="A5" s="47" t="s">
        <v>44</v>
      </c>
      <c r="B5" s="47"/>
      <c r="C5" s="47"/>
      <c r="D5" s="47"/>
      <c r="E5" s="47"/>
      <c r="F5" s="47"/>
      <c r="H5" s="30"/>
      <c r="I5" s="34"/>
      <c r="J5" s="34"/>
      <c r="K5" s="34"/>
      <c r="L5" s="34"/>
      <c r="M5" s="34"/>
      <c r="N5" s="35"/>
      <c r="O5" s="35"/>
      <c r="P5" s="35"/>
      <c r="Q5" s="35"/>
      <c r="R5" s="35"/>
      <c r="S5" s="35"/>
      <c r="T5" s="35"/>
      <c r="U5" s="35"/>
      <c r="V5" s="35"/>
      <c r="W5" s="35"/>
      <c r="X5" s="35"/>
      <c r="Y5" s="35"/>
      <c r="Z5" s="35"/>
      <c r="AA5" s="35"/>
    </row>
    <row r="6" spans="1:27" ht="19.5" customHeight="1">
      <c r="A6" s="30"/>
      <c r="B6" s="115" t="s">
        <v>18</v>
      </c>
      <c r="C6" s="115"/>
      <c r="D6" s="115"/>
      <c r="E6" s="115"/>
      <c r="F6" s="115"/>
      <c r="G6" s="115"/>
      <c r="H6" s="115"/>
      <c r="I6" s="115"/>
      <c r="J6" s="115"/>
      <c r="K6" s="115"/>
      <c r="L6" s="115"/>
      <c r="M6" s="115"/>
      <c r="N6" s="115"/>
      <c r="O6" s="115"/>
      <c r="P6" s="115"/>
      <c r="Q6" s="115"/>
      <c r="R6" s="115"/>
      <c r="S6" s="115"/>
      <c r="T6" s="115"/>
      <c r="U6" s="115"/>
      <c r="V6" s="115"/>
      <c r="W6" s="115"/>
      <c r="X6" s="115"/>
      <c r="Y6" s="115"/>
      <c r="Z6" s="115"/>
      <c r="AA6" s="116"/>
    </row>
    <row r="7" spans="1:27" ht="81.75" customHeight="1">
      <c r="A7" s="122" t="s">
        <v>47</v>
      </c>
      <c r="B7" s="122"/>
      <c r="C7" s="122"/>
      <c r="D7" s="122"/>
      <c r="E7" s="122"/>
      <c r="F7" s="122"/>
      <c r="G7" s="122"/>
      <c r="H7" s="122"/>
      <c r="I7" s="122"/>
      <c r="J7" s="122"/>
      <c r="K7" s="122"/>
      <c r="L7" s="122"/>
      <c r="M7" s="122"/>
      <c r="N7" s="122"/>
      <c r="O7" s="122"/>
      <c r="P7" s="122"/>
      <c r="Q7" s="122"/>
      <c r="R7" s="122"/>
      <c r="S7" s="122"/>
      <c r="T7" s="122"/>
      <c r="U7" s="122"/>
      <c r="V7" s="122"/>
      <c r="W7" s="122"/>
      <c r="X7" s="122"/>
      <c r="Y7" s="122"/>
      <c r="Z7" s="35"/>
      <c r="AA7" s="35"/>
    </row>
    <row r="8" spans="1:27" ht="15" customHeight="1">
      <c r="A8" s="120" t="s">
        <v>129</v>
      </c>
      <c r="B8" s="121"/>
      <c r="C8" s="121"/>
      <c r="D8" s="121"/>
      <c r="E8" s="121"/>
      <c r="F8" s="121"/>
      <c r="G8" s="121"/>
      <c r="H8" s="121"/>
      <c r="I8" s="121"/>
      <c r="J8" s="121"/>
      <c r="K8" s="121"/>
      <c r="L8" s="121"/>
      <c r="M8" s="121"/>
      <c r="N8" s="121"/>
      <c r="O8" s="121"/>
      <c r="P8" s="121"/>
      <c r="Q8" s="121"/>
      <c r="R8" s="121"/>
      <c r="S8" s="121"/>
      <c r="T8" s="121"/>
      <c r="U8" s="121"/>
      <c r="V8" s="121"/>
      <c r="W8" s="121"/>
      <c r="X8" s="121"/>
      <c r="Y8" s="121"/>
      <c r="Z8" s="35"/>
      <c r="AA8" s="35"/>
    </row>
    <row r="9" spans="1:29" ht="21" customHeight="1">
      <c r="A9" s="107" t="s">
        <v>26</v>
      </c>
      <c r="B9" s="110" t="s">
        <v>17</v>
      </c>
      <c r="C9" s="111"/>
      <c r="D9" s="111"/>
      <c r="E9" s="111"/>
      <c r="F9" s="111"/>
      <c r="G9" s="111"/>
      <c r="H9" s="111"/>
      <c r="I9" s="111"/>
      <c r="J9" s="111"/>
      <c r="K9" s="111"/>
      <c r="L9" s="111"/>
      <c r="M9" s="112"/>
      <c r="N9" s="110" t="s">
        <v>6</v>
      </c>
      <c r="O9" s="111"/>
      <c r="P9" s="111"/>
      <c r="Q9" s="111"/>
      <c r="R9" s="111"/>
      <c r="S9" s="111"/>
      <c r="T9" s="52"/>
      <c r="U9" s="117" t="s">
        <v>22</v>
      </c>
      <c r="V9" s="107" t="s">
        <v>23</v>
      </c>
      <c r="W9" s="107" t="s">
        <v>35</v>
      </c>
      <c r="X9" s="107" t="s">
        <v>25</v>
      </c>
      <c r="Y9" s="107" t="s">
        <v>24</v>
      </c>
      <c r="Z9" s="3"/>
      <c r="AB9" s="6"/>
      <c r="AC9"/>
    </row>
    <row r="10" spans="1:29" ht="48.75" customHeight="1">
      <c r="A10" s="108"/>
      <c r="B10" s="104" t="s">
        <v>2</v>
      </c>
      <c r="C10" s="113" t="s">
        <v>3</v>
      </c>
      <c r="D10" s="113" t="s">
        <v>4</v>
      </c>
      <c r="E10" s="113" t="s">
        <v>5</v>
      </c>
      <c r="F10" s="113" t="s">
        <v>8</v>
      </c>
      <c r="G10" s="113" t="s">
        <v>9</v>
      </c>
      <c r="H10" s="113" t="s">
        <v>10</v>
      </c>
      <c r="I10" s="113" t="s">
        <v>11</v>
      </c>
      <c r="J10" s="113" t="s">
        <v>12</v>
      </c>
      <c r="K10" s="113" t="s">
        <v>13</v>
      </c>
      <c r="L10" s="107" t="s">
        <v>14</v>
      </c>
      <c r="M10" s="107" t="s">
        <v>15</v>
      </c>
      <c r="N10" s="107" t="s">
        <v>7</v>
      </c>
      <c r="O10" s="107" t="s">
        <v>19</v>
      </c>
      <c r="P10" s="107" t="s">
        <v>33</v>
      </c>
      <c r="Q10" s="107" t="s">
        <v>20</v>
      </c>
      <c r="R10" s="107" t="s">
        <v>45</v>
      </c>
      <c r="S10" s="107" t="s">
        <v>21</v>
      </c>
      <c r="T10" s="107" t="s">
        <v>46</v>
      </c>
      <c r="U10" s="118"/>
      <c r="V10" s="108"/>
      <c r="W10" s="108"/>
      <c r="X10" s="108"/>
      <c r="Y10" s="108"/>
      <c r="Z10" s="3"/>
      <c r="AB10" s="6"/>
      <c r="AC10"/>
    </row>
    <row r="11" spans="1:29" ht="15.75" customHeight="1">
      <c r="A11" s="108"/>
      <c r="B11" s="104"/>
      <c r="C11" s="113"/>
      <c r="D11" s="113"/>
      <c r="E11" s="113"/>
      <c r="F11" s="113"/>
      <c r="G11" s="113"/>
      <c r="H11" s="113"/>
      <c r="I11" s="113"/>
      <c r="J11" s="113"/>
      <c r="K11" s="113"/>
      <c r="L11" s="108"/>
      <c r="M11" s="108"/>
      <c r="N11" s="108"/>
      <c r="O11" s="108"/>
      <c r="P11" s="108"/>
      <c r="Q11" s="108"/>
      <c r="R11" s="108"/>
      <c r="S11" s="108"/>
      <c r="T11" s="108"/>
      <c r="U11" s="118"/>
      <c r="V11" s="108"/>
      <c r="W11" s="108"/>
      <c r="X11" s="108"/>
      <c r="Y11" s="108"/>
      <c r="Z11" s="3"/>
      <c r="AB11" s="6"/>
      <c r="AC11"/>
    </row>
    <row r="12" spans="1:29" ht="27" customHeight="1">
      <c r="A12" s="123"/>
      <c r="B12" s="104"/>
      <c r="C12" s="113"/>
      <c r="D12" s="113"/>
      <c r="E12" s="113"/>
      <c r="F12" s="113"/>
      <c r="G12" s="113"/>
      <c r="H12" s="113"/>
      <c r="I12" s="113"/>
      <c r="J12" s="113"/>
      <c r="K12" s="113"/>
      <c r="L12" s="109"/>
      <c r="M12" s="109"/>
      <c r="N12" s="109"/>
      <c r="O12" s="109"/>
      <c r="P12" s="109"/>
      <c r="Q12" s="109"/>
      <c r="R12" s="109"/>
      <c r="S12" s="109"/>
      <c r="T12" s="109"/>
      <c r="U12" s="119"/>
      <c r="V12" s="109"/>
      <c r="W12" s="109"/>
      <c r="X12" s="109"/>
      <c r="Y12" s="109"/>
      <c r="Z12" s="3"/>
      <c r="AB12" s="6"/>
      <c r="AC12"/>
    </row>
    <row r="13" spans="1:29" ht="13.5" customHeight="1">
      <c r="A13" s="16">
        <v>1</v>
      </c>
      <c r="B13" s="75">
        <v>94.9448</v>
      </c>
      <c r="C13" s="75">
        <v>2.8344</v>
      </c>
      <c r="D13" s="75">
        <v>0.9215</v>
      </c>
      <c r="E13" s="75">
        <v>0.1453</v>
      </c>
      <c r="F13" s="75">
        <v>0.1487</v>
      </c>
      <c r="G13" s="75">
        <v>0.0012</v>
      </c>
      <c r="H13" s="75">
        <v>0.0298</v>
      </c>
      <c r="I13" s="75">
        <v>0.0223</v>
      </c>
      <c r="J13" s="75">
        <v>0.0295</v>
      </c>
      <c r="K13" s="75">
        <v>0.0121</v>
      </c>
      <c r="L13" s="75">
        <v>0.7038</v>
      </c>
      <c r="M13" s="75">
        <v>0.2065</v>
      </c>
      <c r="N13" s="75">
        <v>0.7089</v>
      </c>
      <c r="O13" s="41">
        <v>34.6622</v>
      </c>
      <c r="P13" s="40">
        <f aca="true" t="shared" si="0" ref="P13:P42">O13/4.1868*1000</f>
        <v>8278.92423808159</v>
      </c>
      <c r="Q13" s="41">
        <v>38.4042</v>
      </c>
      <c r="R13" s="40">
        <f aca="true" t="shared" si="1" ref="R13:R42">Q13/4.1868*1000</f>
        <v>9172.68558326168</v>
      </c>
      <c r="S13" s="41">
        <v>50.0576</v>
      </c>
      <c r="T13" s="40">
        <f aca="true" t="shared" si="2" ref="T13:T42">S13/4.1868*1000</f>
        <v>11956.05235502054</v>
      </c>
      <c r="U13" s="42">
        <v>-10.6</v>
      </c>
      <c r="V13" s="43">
        <v>-1.6</v>
      </c>
      <c r="W13" s="77"/>
      <c r="X13" s="78"/>
      <c r="Y13" s="79"/>
      <c r="AA13" s="4">
        <f aca="true" t="shared" si="3" ref="AA13:AA43">SUM(B13:M13)</f>
        <v>99.99990000000001</v>
      </c>
      <c r="AB13" s="29" t="str">
        <f>IF(AA13=100,"ОК"," ")</f>
        <v> </v>
      </c>
      <c r="AC13"/>
    </row>
    <row r="14" spans="1:29" ht="13.5" customHeight="1">
      <c r="A14" s="16">
        <v>2</v>
      </c>
      <c r="B14" s="75">
        <v>94.7944</v>
      </c>
      <c r="C14" s="75">
        <v>2.947</v>
      </c>
      <c r="D14" s="75">
        <v>0.9518</v>
      </c>
      <c r="E14" s="75">
        <v>0.1494</v>
      </c>
      <c r="F14" s="75">
        <v>0.152</v>
      </c>
      <c r="G14" s="75">
        <v>0.0013</v>
      </c>
      <c r="H14" s="75">
        <v>0.0303</v>
      </c>
      <c r="I14" s="75">
        <v>0.0228</v>
      </c>
      <c r="J14" s="75">
        <v>0.0294</v>
      </c>
      <c r="K14" s="75">
        <v>0.0111</v>
      </c>
      <c r="L14" s="75">
        <v>0.6887</v>
      </c>
      <c r="M14" s="75">
        <v>0.222</v>
      </c>
      <c r="N14" s="75">
        <v>0.7102</v>
      </c>
      <c r="O14" s="41">
        <v>34.7144</v>
      </c>
      <c r="P14" s="40">
        <f t="shared" si="0"/>
        <v>8291.391993885545</v>
      </c>
      <c r="Q14" s="41">
        <v>38.4602</v>
      </c>
      <c r="R14" s="40">
        <f t="shared" si="1"/>
        <v>9186.060953472821</v>
      </c>
      <c r="S14" s="41">
        <v>50.0858</v>
      </c>
      <c r="T14" s="40">
        <f t="shared" si="2"/>
        <v>11962.787809305435</v>
      </c>
      <c r="U14" s="43">
        <v>-12</v>
      </c>
      <c r="V14" s="43">
        <v>-1.9</v>
      </c>
      <c r="W14" s="80"/>
      <c r="X14" s="42"/>
      <c r="Y14" s="79"/>
      <c r="AA14" s="4">
        <f t="shared" si="3"/>
        <v>100.00019999999999</v>
      </c>
      <c r="AB14" s="29" t="str">
        <f>IF(AA14=100,"ОК"," ")</f>
        <v> </v>
      </c>
      <c r="AC14"/>
    </row>
    <row r="15" spans="1:29" ht="13.5" customHeight="1">
      <c r="A15" s="16">
        <v>3</v>
      </c>
      <c r="B15" s="75"/>
      <c r="C15" s="75"/>
      <c r="D15" s="75"/>
      <c r="E15" s="75"/>
      <c r="F15" s="75"/>
      <c r="G15" s="75"/>
      <c r="H15" s="75"/>
      <c r="I15" s="75"/>
      <c r="J15" s="75"/>
      <c r="K15" s="75"/>
      <c r="L15" s="75"/>
      <c r="M15" s="75"/>
      <c r="N15" s="75"/>
      <c r="O15" s="41"/>
      <c r="P15" s="40"/>
      <c r="Q15" s="41"/>
      <c r="R15" s="40"/>
      <c r="S15" s="41"/>
      <c r="T15" s="40"/>
      <c r="U15" s="42"/>
      <c r="V15" s="42"/>
      <c r="W15" s="77"/>
      <c r="X15" s="42"/>
      <c r="Y15" s="79"/>
      <c r="AA15" s="4">
        <f t="shared" si="3"/>
        <v>0</v>
      </c>
      <c r="AB15" s="29" t="str">
        <f>IF(AA15=100,"ОК"," ")</f>
        <v> </v>
      </c>
      <c r="AC15"/>
    </row>
    <row r="16" spans="1:29" ht="13.5" customHeight="1">
      <c r="A16" s="16">
        <v>4</v>
      </c>
      <c r="B16" s="75"/>
      <c r="C16" s="75"/>
      <c r="D16" s="75"/>
      <c r="E16" s="75"/>
      <c r="F16" s="75"/>
      <c r="G16" s="75"/>
      <c r="H16" s="75"/>
      <c r="I16" s="75"/>
      <c r="J16" s="75"/>
      <c r="K16" s="75"/>
      <c r="L16" s="75"/>
      <c r="M16" s="75"/>
      <c r="N16" s="75"/>
      <c r="O16" s="41"/>
      <c r="P16" s="40"/>
      <c r="Q16" s="41"/>
      <c r="R16" s="40"/>
      <c r="S16" s="41"/>
      <c r="T16" s="40"/>
      <c r="U16" s="42"/>
      <c r="V16" s="43"/>
      <c r="W16" s="77"/>
      <c r="X16" s="42"/>
      <c r="Y16" s="79"/>
      <c r="AA16" s="4">
        <f t="shared" si="3"/>
        <v>0</v>
      </c>
      <c r="AB16" s="29" t="str">
        <f aca="true" t="shared" si="4" ref="AB16:AB43">IF(AA16=100,"ОК"," ")</f>
        <v> </v>
      </c>
      <c r="AC16"/>
    </row>
    <row r="17" spans="1:29" ht="13.5" customHeight="1">
      <c r="A17" s="16">
        <v>5</v>
      </c>
      <c r="B17" s="75">
        <v>94.7796</v>
      </c>
      <c r="C17" s="75">
        <v>2.9574</v>
      </c>
      <c r="D17" s="75">
        <v>0.9559</v>
      </c>
      <c r="E17" s="75">
        <v>0.1484</v>
      </c>
      <c r="F17" s="75">
        <v>0.15</v>
      </c>
      <c r="G17" s="75">
        <v>0.0011</v>
      </c>
      <c r="H17" s="75">
        <v>0.0292</v>
      </c>
      <c r="I17" s="75">
        <v>0.0217</v>
      </c>
      <c r="J17" s="75">
        <v>0.031</v>
      </c>
      <c r="K17" s="75">
        <v>0.0098</v>
      </c>
      <c r="L17" s="75">
        <v>0.6888</v>
      </c>
      <c r="M17" s="75">
        <v>0.2271</v>
      </c>
      <c r="N17" s="75">
        <v>0.7103</v>
      </c>
      <c r="O17" s="41">
        <v>34.7153</v>
      </c>
      <c r="P17" s="40">
        <f>O17/4.1868*1000</f>
        <v>8291.60695519251</v>
      </c>
      <c r="Q17" s="41">
        <v>38.4611</v>
      </c>
      <c r="R17" s="40">
        <f>Q17/4.1868*1000</f>
        <v>9186.275914779784</v>
      </c>
      <c r="S17" s="41">
        <v>50.0834</v>
      </c>
      <c r="T17" s="40">
        <f>S17/4.1868*1000</f>
        <v>11962.21457915353</v>
      </c>
      <c r="U17" s="42">
        <v>-12.2</v>
      </c>
      <c r="V17" s="42">
        <v>-1.5</v>
      </c>
      <c r="W17" s="81"/>
      <c r="X17" s="42"/>
      <c r="Y17" s="79"/>
      <c r="AA17" s="4">
        <f t="shared" si="3"/>
        <v>99.99999999999999</v>
      </c>
      <c r="AB17" s="29" t="str">
        <f t="shared" si="4"/>
        <v>ОК</v>
      </c>
      <c r="AC17"/>
    </row>
    <row r="18" spans="1:29" ht="13.5" customHeight="1">
      <c r="A18" s="16">
        <v>6</v>
      </c>
      <c r="B18" s="75">
        <v>94.6851</v>
      </c>
      <c r="C18" s="75">
        <v>2.9669</v>
      </c>
      <c r="D18" s="75">
        <v>0.9615</v>
      </c>
      <c r="E18" s="75">
        <v>0.15</v>
      </c>
      <c r="F18" s="75">
        <v>0.1523</v>
      </c>
      <c r="G18" s="75">
        <v>0.0012</v>
      </c>
      <c r="H18" s="75">
        <v>0.03</v>
      </c>
      <c r="I18" s="75">
        <v>0.0222</v>
      </c>
      <c r="J18" s="75">
        <v>0.0297</v>
      </c>
      <c r="K18" s="75">
        <v>0.0193</v>
      </c>
      <c r="L18" s="75">
        <v>0.7564</v>
      </c>
      <c r="M18" s="75">
        <v>0.2254</v>
      </c>
      <c r="N18" s="75">
        <v>0.7109</v>
      </c>
      <c r="O18" s="41">
        <v>34.6981</v>
      </c>
      <c r="P18" s="40">
        <f t="shared" si="0"/>
        <v>8287.498805770516</v>
      </c>
      <c r="Q18" s="41">
        <v>38.4416</v>
      </c>
      <c r="R18" s="40">
        <f t="shared" si="1"/>
        <v>9181.618419795548</v>
      </c>
      <c r="S18" s="41">
        <v>50.0383</v>
      </c>
      <c r="T18" s="40">
        <f t="shared" si="2"/>
        <v>11951.442629215631</v>
      </c>
      <c r="U18" s="42">
        <v>-10.2</v>
      </c>
      <c r="V18" s="42">
        <v>-1.2</v>
      </c>
      <c r="W18" s="80" t="s">
        <v>127</v>
      </c>
      <c r="X18" s="42"/>
      <c r="Y18" s="79"/>
      <c r="AA18" s="4">
        <f t="shared" si="3"/>
        <v>100</v>
      </c>
      <c r="AB18" s="29" t="str">
        <f t="shared" si="4"/>
        <v>ОК</v>
      </c>
      <c r="AC18"/>
    </row>
    <row r="19" spans="1:29" ht="13.5" customHeight="1">
      <c r="A19" s="16">
        <v>7</v>
      </c>
      <c r="B19" s="75">
        <v>94.6117</v>
      </c>
      <c r="C19" s="75">
        <v>3.0638</v>
      </c>
      <c r="D19" s="75">
        <v>0.9901</v>
      </c>
      <c r="E19" s="75">
        <v>0.1538</v>
      </c>
      <c r="F19" s="75">
        <v>0.1544</v>
      </c>
      <c r="G19" s="75">
        <v>0.0012</v>
      </c>
      <c r="H19" s="75">
        <v>0.0298</v>
      </c>
      <c r="I19" s="75">
        <v>0.0222</v>
      </c>
      <c r="J19" s="75">
        <v>0.0257</v>
      </c>
      <c r="K19" s="75">
        <v>0.0167</v>
      </c>
      <c r="L19" s="75">
        <v>0.6995</v>
      </c>
      <c r="M19" s="75">
        <v>0.2312</v>
      </c>
      <c r="N19" s="75">
        <v>0.7115</v>
      </c>
      <c r="O19" s="41">
        <v>34.7556</v>
      </c>
      <c r="P19" s="40">
        <f t="shared" si="0"/>
        <v>8301.232444826599</v>
      </c>
      <c r="Q19" s="41">
        <v>38.5039</v>
      </c>
      <c r="R19" s="40">
        <f t="shared" si="1"/>
        <v>9196.498519155442</v>
      </c>
      <c r="S19" s="41">
        <v>50.0963</v>
      </c>
      <c r="T19" s="40">
        <f t="shared" si="2"/>
        <v>11965.295691220024</v>
      </c>
      <c r="U19" s="43">
        <v>-12.9</v>
      </c>
      <c r="V19" s="42">
        <v>-1.7</v>
      </c>
      <c r="W19" s="81"/>
      <c r="X19" s="42"/>
      <c r="Y19" s="79"/>
      <c r="AA19" s="4">
        <f t="shared" si="3"/>
        <v>100.00009999999999</v>
      </c>
      <c r="AB19" s="29" t="str">
        <f t="shared" si="4"/>
        <v> </v>
      </c>
      <c r="AC19"/>
    </row>
    <row r="20" spans="1:29" ht="13.5" customHeight="1">
      <c r="A20" s="16">
        <v>8</v>
      </c>
      <c r="B20" s="75">
        <v>94.5589</v>
      </c>
      <c r="C20" s="82">
        <v>3.0951</v>
      </c>
      <c r="D20" s="82">
        <v>1.0002</v>
      </c>
      <c r="E20" s="75">
        <v>0.155</v>
      </c>
      <c r="F20" s="82">
        <v>0.1552</v>
      </c>
      <c r="G20" s="82">
        <v>0.0013</v>
      </c>
      <c r="H20" s="82">
        <v>0.0296</v>
      </c>
      <c r="I20" s="75">
        <v>0.022</v>
      </c>
      <c r="J20" s="75">
        <v>0.029</v>
      </c>
      <c r="K20" s="83">
        <v>0.0175</v>
      </c>
      <c r="L20" s="82">
        <v>0.7003</v>
      </c>
      <c r="M20" s="75">
        <v>0.236</v>
      </c>
      <c r="N20" s="75">
        <v>0.712</v>
      </c>
      <c r="O20" s="41">
        <v>34.7725</v>
      </c>
      <c r="P20" s="40">
        <f t="shared" si="0"/>
        <v>8305.268940479604</v>
      </c>
      <c r="Q20" s="41">
        <v>38.5219</v>
      </c>
      <c r="R20" s="40">
        <f t="shared" si="1"/>
        <v>9200.797745294736</v>
      </c>
      <c r="S20" s="41">
        <v>50.1024</v>
      </c>
      <c r="T20" s="40">
        <f t="shared" si="2"/>
        <v>11966.752651189454</v>
      </c>
      <c r="U20" s="43">
        <v>-13</v>
      </c>
      <c r="V20" s="43">
        <v>-2</v>
      </c>
      <c r="W20" s="81"/>
      <c r="X20" s="42">
        <v>0.0003</v>
      </c>
      <c r="Y20" s="42" t="s">
        <v>128</v>
      </c>
      <c r="AA20" s="4">
        <f t="shared" si="3"/>
        <v>100.0001</v>
      </c>
      <c r="AB20" s="29" t="str">
        <f t="shared" si="4"/>
        <v> </v>
      </c>
      <c r="AC20"/>
    </row>
    <row r="21" spans="1:29" ht="13.5" customHeight="1">
      <c r="A21" s="16">
        <v>9</v>
      </c>
      <c r="B21" s="75">
        <v>94.5157</v>
      </c>
      <c r="C21" s="75">
        <v>3.135</v>
      </c>
      <c r="D21" s="75">
        <v>1.0116</v>
      </c>
      <c r="E21" s="75">
        <v>0.1554</v>
      </c>
      <c r="F21" s="75">
        <v>0.1557</v>
      </c>
      <c r="G21" s="75">
        <v>0.0013</v>
      </c>
      <c r="H21" s="75">
        <v>0.0296</v>
      </c>
      <c r="I21" s="75">
        <v>0.0217</v>
      </c>
      <c r="J21" s="75">
        <v>0.0274</v>
      </c>
      <c r="K21" s="75">
        <v>0.0139</v>
      </c>
      <c r="L21" s="75">
        <v>0.6877</v>
      </c>
      <c r="M21" s="75">
        <v>0.245</v>
      </c>
      <c r="N21" s="75">
        <v>0.7124</v>
      </c>
      <c r="O21" s="41">
        <v>34.7897</v>
      </c>
      <c r="P21" s="40">
        <f t="shared" si="0"/>
        <v>8309.377089901596</v>
      </c>
      <c r="Q21" s="41">
        <v>38.5404</v>
      </c>
      <c r="R21" s="40">
        <f t="shared" si="1"/>
        <v>9205.216394382343</v>
      </c>
      <c r="S21" s="41">
        <v>50.1141</v>
      </c>
      <c r="T21" s="40">
        <f t="shared" si="2"/>
        <v>11969.547148179994</v>
      </c>
      <c r="U21" s="42">
        <v>-15.3</v>
      </c>
      <c r="V21" s="42">
        <v>-2.2</v>
      </c>
      <c r="W21" s="77"/>
      <c r="X21" s="42"/>
      <c r="Y21" s="79"/>
      <c r="AA21" s="4">
        <f t="shared" si="3"/>
        <v>100.00000000000001</v>
      </c>
      <c r="AB21" s="29" t="str">
        <f t="shared" si="4"/>
        <v>ОК</v>
      </c>
      <c r="AC21"/>
    </row>
    <row r="22" spans="1:29" ht="13.5" customHeight="1">
      <c r="A22" s="16">
        <v>10</v>
      </c>
      <c r="B22" s="75"/>
      <c r="C22" s="75"/>
      <c r="D22" s="75"/>
      <c r="E22" s="75"/>
      <c r="F22" s="84"/>
      <c r="G22" s="75"/>
      <c r="H22" s="75"/>
      <c r="I22" s="75"/>
      <c r="J22" s="75"/>
      <c r="K22" s="75"/>
      <c r="L22" s="75"/>
      <c r="M22" s="75"/>
      <c r="N22" s="75"/>
      <c r="O22" s="41"/>
      <c r="P22" s="40"/>
      <c r="Q22" s="41"/>
      <c r="R22" s="40"/>
      <c r="S22" s="41"/>
      <c r="T22" s="40"/>
      <c r="U22" s="42"/>
      <c r="V22" s="42"/>
      <c r="W22" s="80"/>
      <c r="X22" s="42"/>
      <c r="Y22" s="79"/>
      <c r="AA22" s="4">
        <f t="shared" si="3"/>
        <v>0</v>
      </c>
      <c r="AB22" s="29" t="str">
        <f t="shared" si="4"/>
        <v> </v>
      </c>
      <c r="AC22"/>
    </row>
    <row r="23" spans="1:29" ht="13.5" customHeight="1">
      <c r="A23" s="16">
        <v>11</v>
      </c>
      <c r="B23" s="75"/>
      <c r="C23" s="75"/>
      <c r="D23" s="75"/>
      <c r="E23" s="75"/>
      <c r="F23" s="75"/>
      <c r="G23" s="75"/>
      <c r="H23" s="75"/>
      <c r="I23" s="75"/>
      <c r="J23" s="75"/>
      <c r="K23" s="75"/>
      <c r="L23" s="75"/>
      <c r="M23" s="75"/>
      <c r="N23" s="75"/>
      <c r="O23" s="41"/>
      <c r="P23" s="40"/>
      <c r="Q23" s="41"/>
      <c r="R23" s="40"/>
      <c r="S23" s="41"/>
      <c r="T23" s="40"/>
      <c r="U23" s="42"/>
      <c r="V23" s="43"/>
      <c r="W23" s="80"/>
      <c r="X23" s="42"/>
      <c r="Y23" s="79"/>
      <c r="AA23" s="4">
        <f t="shared" si="3"/>
        <v>0</v>
      </c>
      <c r="AB23" s="29" t="str">
        <f t="shared" si="4"/>
        <v> </v>
      </c>
      <c r="AC23"/>
    </row>
    <row r="24" spans="1:29" ht="13.5" customHeight="1">
      <c r="A24" s="16">
        <v>12</v>
      </c>
      <c r="B24" s="85">
        <v>94.4049</v>
      </c>
      <c r="C24" s="75">
        <v>3.1301</v>
      </c>
      <c r="D24" s="75">
        <v>1.0014</v>
      </c>
      <c r="E24" s="75">
        <v>0.1512</v>
      </c>
      <c r="F24" s="75">
        <v>0.1544</v>
      </c>
      <c r="G24" s="75">
        <v>0.0012</v>
      </c>
      <c r="H24" s="75">
        <v>0.0296</v>
      </c>
      <c r="I24" s="75">
        <v>0.0222</v>
      </c>
      <c r="J24" s="75">
        <v>0.0228</v>
      </c>
      <c r="K24" s="75">
        <v>0.0172</v>
      </c>
      <c r="L24" s="82">
        <v>0.8245</v>
      </c>
      <c r="M24" s="82">
        <v>0.2404</v>
      </c>
      <c r="N24" s="86">
        <v>0.7126</v>
      </c>
      <c r="O24" s="41">
        <v>34.7278</v>
      </c>
      <c r="P24" s="40">
        <f t="shared" si="0"/>
        <v>8294.592528900353</v>
      </c>
      <c r="Q24" s="41">
        <v>38.4723</v>
      </c>
      <c r="R24" s="40">
        <f t="shared" si="1"/>
        <v>9188.950988822011</v>
      </c>
      <c r="S24" s="41">
        <v>50.0159</v>
      </c>
      <c r="T24" s="40">
        <f t="shared" si="2"/>
        <v>11946.092481131176</v>
      </c>
      <c r="U24" s="87">
        <v>-13.9</v>
      </c>
      <c r="V24" s="43">
        <v>-1.9</v>
      </c>
      <c r="W24" s="81"/>
      <c r="X24" s="42"/>
      <c r="Y24" s="79"/>
      <c r="AA24" s="4">
        <f t="shared" si="3"/>
        <v>99.9999</v>
      </c>
      <c r="AB24" s="29" t="str">
        <f t="shared" si="4"/>
        <v> </v>
      </c>
      <c r="AC24"/>
    </row>
    <row r="25" spans="1:29" ht="13.5" customHeight="1">
      <c r="A25" s="16">
        <v>13</v>
      </c>
      <c r="B25" s="75">
        <v>94.3037</v>
      </c>
      <c r="C25" s="75">
        <v>3.0985</v>
      </c>
      <c r="D25" s="75">
        <v>0.9802</v>
      </c>
      <c r="E25" s="75">
        <v>0.1436</v>
      </c>
      <c r="F25" s="75">
        <v>0.1504</v>
      </c>
      <c r="G25" s="75">
        <v>0.0011</v>
      </c>
      <c r="H25" s="75">
        <v>0.0293</v>
      </c>
      <c r="I25" s="75">
        <v>0.0221</v>
      </c>
      <c r="J25" s="75">
        <v>0.0262</v>
      </c>
      <c r="K25" s="75">
        <v>0.0133</v>
      </c>
      <c r="L25" s="75">
        <v>1.0063</v>
      </c>
      <c r="M25" s="75">
        <v>0.2252</v>
      </c>
      <c r="N25" s="75">
        <v>0.7128</v>
      </c>
      <c r="O25" s="41">
        <v>34.6489</v>
      </c>
      <c r="P25" s="40">
        <f t="shared" si="0"/>
        <v>8275.747587656444</v>
      </c>
      <c r="Q25" s="41">
        <v>38.3858</v>
      </c>
      <c r="R25" s="40">
        <f t="shared" si="1"/>
        <v>9168.290818763735</v>
      </c>
      <c r="S25" s="41">
        <v>49.898</v>
      </c>
      <c r="T25" s="40">
        <f t="shared" si="2"/>
        <v>11917.932549918794</v>
      </c>
      <c r="U25" s="43">
        <v>-15.9</v>
      </c>
      <c r="V25" s="43">
        <v>-2.1</v>
      </c>
      <c r="W25" s="77"/>
      <c r="X25" s="42"/>
      <c r="Y25" s="79"/>
      <c r="AA25" s="4">
        <f t="shared" si="3"/>
        <v>99.99990000000001</v>
      </c>
      <c r="AB25" s="29" t="str">
        <f t="shared" si="4"/>
        <v> </v>
      </c>
      <c r="AC25"/>
    </row>
    <row r="26" spans="1:29" ht="13.5" customHeight="1">
      <c r="A26" s="16">
        <v>14</v>
      </c>
      <c r="B26" s="75">
        <v>94.2269</v>
      </c>
      <c r="C26" s="75">
        <v>3.0881</v>
      </c>
      <c r="D26" s="75">
        <v>0.9724</v>
      </c>
      <c r="E26" s="75">
        <v>0.1406</v>
      </c>
      <c r="F26" s="75">
        <v>0.1491</v>
      </c>
      <c r="G26" s="75">
        <v>0.0012</v>
      </c>
      <c r="H26" s="75">
        <v>0.0296</v>
      </c>
      <c r="I26" s="75">
        <v>0.0223</v>
      </c>
      <c r="J26" s="75">
        <v>0.025</v>
      </c>
      <c r="K26" s="75">
        <v>0.017</v>
      </c>
      <c r="L26" s="75">
        <v>1.1086</v>
      </c>
      <c r="M26" s="75">
        <v>0.2193</v>
      </c>
      <c r="N26" s="75">
        <v>0.713</v>
      </c>
      <c r="O26" s="41">
        <v>34.6042</v>
      </c>
      <c r="P26" s="40">
        <f t="shared" si="0"/>
        <v>8265.071176077194</v>
      </c>
      <c r="Q26" s="41">
        <v>38.3366</v>
      </c>
      <c r="R26" s="40">
        <f t="shared" si="1"/>
        <v>9156.53960064966</v>
      </c>
      <c r="S26" s="41">
        <v>49.8267</v>
      </c>
      <c r="T26" s="40">
        <f t="shared" si="2"/>
        <v>11900.902837489253</v>
      </c>
      <c r="U26" s="43">
        <v>-15</v>
      </c>
      <c r="V26" s="43">
        <v>-1.9</v>
      </c>
      <c r="W26" s="81"/>
      <c r="X26" s="42"/>
      <c r="Y26" s="79"/>
      <c r="AA26" s="4">
        <f t="shared" si="3"/>
        <v>100.0001</v>
      </c>
      <c r="AB26" s="29" t="str">
        <f t="shared" si="4"/>
        <v> </v>
      </c>
      <c r="AC26"/>
    </row>
    <row r="27" spans="1:29" ht="13.5" customHeight="1">
      <c r="A27" s="16">
        <v>15</v>
      </c>
      <c r="B27" s="75">
        <v>94.0355</v>
      </c>
      <c r="C27" s="75">
        <v>3.1098</v>
      </c>
      <c r="D27" s="75">
        <v>0.9731</v>
      </c>
      <c r="E27" s="75">
        <v>0.1378</v>
      </c>
      <c r="F27" s="75">
        <v>0.149</v>
      </c>
      <c r="G27" s="75">
        <v>0.0012</v>
      </c>
      <c r="H27" s="75">
        <v>0.03</v>
      </c>
      <c r="I27" s="75">
        <v>0.0228</v>
      </c>
      <c r="J27" s="75">
        <v>0.0262</v>
      </c>
      <c r="K27" s="75">
        <v>0.0189</v>
      </c>
      <c r="L27" s="75">
        <v>1.282</v>
      </c>
      <c r="M27" s="75">
        <v>0.2136</v>
      </c>
      <c r="N27" s="75">
        <v>0.714</v>
      </c>
      <c r="O27" s="41">
        <v>34.5538</v>
      </c>
      <c r="P27" s="40">
        <f t="shared" si="0"/>
        <v>8253.033342887169</v>
      </c>
      <c r="Q27" s="41">
        <v>38.2804</v>
      </c>
      <c r="R27" s="40">
        <f t="shared" si="1"/>
        <v>9143.116461259195</v>
      </c>
      <c r="S27" s="41">
        <v>49.7205</v>
      </c>
      <c r="T27" s="40">
        <f t="shared" si="2"/>
        <v>11875.537403267412</v>
      </c>
      <c r="U27" s="42">
        <v>-15.9</v>
      </c>
      <c r="V27" s="42">
        <v>-2.3</v>
      </c>
      <c r="W27" s="81"/>
      <c r="X27" s="42"/>
      <c r="Y27" s="88"/>
      <c r="AA27" s="4">
        <f t="shared" si="3"/>
        <v>99.9999</v>
      </c>
      <c r="AB27" s="29" t="str">
        <f t="shared" si="4"/>
        <v> </v>
      </c>
      <c r="AC27"/>
    </row>
    <row r="28" spans="1:29" ht="13.5" customHeight="1">
      <c r="A28" s="18">
        <v>16</v>
      </c>
      <c r="B28" s="75">
        <v>93.6109</v>
      </c>
      <c r="C28" s="75">
        <v>3.2485</v>
      </c>
      <c r="D28" s="75">
        <v>0.9761</v>
      </c>
      <c r="E28" s="75">
        <v>0.131</v>
      </c>
      <c r="F28" s="75">
        <v>0.1476</v>
      </c>
      <c r="G28" s="75">
        <v>0.0011</v>
      </c>
      <c r="H28" s="75">
        <v>0.0303</v>
      </c>
      <c r="I28" s="75">
        <v>0.0234</v>
      </c>
      <c r="J28" s="75">
        <v>0.0247</v>
      </c>
      <c r="K28" s="75">
        <v>0.019</v>
      </c>
      <c r="L28" s="75">
        <v>1.5676</v>
      </c>
      <c r="M28" s="75">
        <v>0.2197</v>
      </c>
      <c r="N28" s="75">
        <v>0.7161</v>
      </c>
      <c r="O28" s="41">
        <v>34.4864</v>
      </c>
      <c r="P28" s="40">
        <f t="shared" si="0"/>
        <v>8236.935129454476</v>
      </c>
      <c r="Q28" s="41">
        <v>38.2044</v>
      </c>
      <c r="R28" s="40">
        <f t="shared" si="1"/>
        <v>9124.964173115506</v>
      </c>
      <c r="S28" s="41">
        <v>49.5465</v>
      </c>
      <c r="T28" s="40">
        <f t="shared" si="2"/>
        <v>11833.97821725423</v>
      </c>
      <c r="U28" s="43">
        <v>-15.2</v>
      </c>
      <c r="V28" s="43">
        <v>-2.5</v>
      </c>
      <c r="W28" s="89"/>
      <c r="X28" s="42"/>
      <c r="Y28" s="88"/>
      <c r="AA28" s="4">
        <f t="shared" si="3"/>
        <v>99.99989999999998</v>
      </c>
      <c r="AB28" s="29" t="str">
        <f t="shared" si="4"/>
        <v> </v>
      </c>
      <c r="AC28"/>
    </row>
    <row r="29" spans="1:29" ht="13.5" customHeight="1">
      <c r="A29" s="18">
        <v>17</v>
      </c>
      <c r="B29" s="75"/>
      <c r="C29" s="75"/>
      <c r="D29" s="75"/>
      <c r="E29" s="75"/>
      <c r="F29" s="75"/>
      <c r="G29" s="75"/>
      <c r="H29" s="75"/>
      <c r="I29" s="75"/>
      <c r="J29" s="75"/>
      <c r="K29" s="75"/>
      <c r="L29" s="75"/>
      <c r="M29" s="75"/>
      <c r="N29" s="75"/>
      <c r="O29" s="41"/>
      <c r="P29" s="40"/>
      <c r="Q29" s="41"/>
      <c r="R29" s="40"/>
      <c r="S29" s="41"/>
      <c r="T29" s="40"/>
      <c r="U29" s="43"/>
      <c r="V29" s="43"/>
      <c r="W29" s="89"/>
      <c r="X29" s="42"/>
      <c r="Y29" s="88"/>
      <c r="AA29" s="4">
        <f t="shared" si="3"/>
        <v>0</v>
      </c>
      <c r="AB29" s="29" t="str">
        <f t="shared" si="4"/>
        <v> </v>
      </c>
      <c r="AC29"/>
    </row>
    <row r="30" spans="1:29" ht="13.5" customHeight="1">
      <c r="A30" s="18">
        <v>18</v>
      </c>
      <c r="B30" s="75"/>
      <c r="C30" s="75"/>
      <c r="D30" s="75"/>
      <c r="E30" s="75"/>
      <c r="F30" s="75"/>
      <c r="G30" s="75"/>
      <c r="H30" s="75"/>
      <c r="I30" s="75"/>
      <c r="J30" s="75"/>
      <c r="K30" s="75"/>
      <c r="L30" s="75"/>
      <c r="M30" s="75"/>
      <c r="N30" s="75"/>
      <c r="O30" s="41"/>
      <c r="P30" s="40"/>
      <c r="Q30" s="41"/>
      <c r="R30" s="40"/>
      <c r="S30" s="41"/>
      <c r="T30" s="40"/>
      <c r="U30" s="43"/>
      <c r="V30" s="43"/>
      <c r="W30" s="89"/>
      <c r="X30" s="42"/>
      <c r="Y30" s="88"/>
      <c r="AA30" s="4">
        <f t="shared" si="3"/>
        <v>0</v>
      </c>
      <c r="AB30" s="29" t="str">
        <f t="shared" si="4"/>
        <v> </v>
      </c>
      <c r="AC30"/>
    </row>
    <row r="31" spans="1:29" ht="13.5" customHeight="1">
      <c r="A31" s="18">
        <v>19</v>
      </c>
      <c r="B31" s="75">
        <v>93.6294</v>
      </c>
      <c r="C31" s="75">
        <v>3.2299</v>
      </c>
      <c r="D31" s="75">
        <v>0.9473</v>
      </c>
      <c r="E31" s="75">
        <v>0.1254</v>
      </c>
      <c r="F31" s="75">
        <v>0.1427</v>
      </c>
      <c r="G31" s="75">
        <v>0.0011</v>
      </c>
      <c r="H31" s="75">
        <v>0.0294</v>
      </c>
      <c r="I31" s="75">
        <v>0.0226</v>
      </c>
      <c r="J31" s="75">
        <v>0.0228</v>
      </c>
      <c r="K31" s="75">
        <v>0.0177</v>
      </c>
      <c r="L31" s="75">
        <v>1.6174</v>
      </c>
      <c r="M31" s="75">
        <v>0.2142</v>
      </c>
      <c r="N31" s="75">
        <v>0.7156</v>
      </c>
      <c r="O31" s="41">
        <v>34.4399</v>
      </c>
      <c r="P31" s="40">
        <f t="shared" si="0"/>
        <v>8225.8287952613</v>
      </c>
      <c r="Q31" s="41">
        <v>38.1541</v>
      </c>
      <c r="R31" s="40">
        <f t="shared" si="1"/>
        <v>9112.950224515143</v>
      </c>
      <c r="S31" s="41">
        <v>49.5003</v>
      </c>
      <c r="T31" s="40">
        <f t="shared" si="2"/>
        <v>11822.943536830038</v>
      </c>
      <c r="U31" s="43">
        <v>-15.1</v>
      </c>
      <c r="V31" s="43">
        <v>-4.8</v>
      </c>
      <c r="W31" s="89"/>
      <c r="X31" s="42"/>
      <c r="Y31" s="88"/>
      <c r="AA31" s="4">
        <f t="shared" si="3"/>
        <v>99.99990000000001</v>
      </c>
      <c r="AB31" s="29" t="str">
        <f t="shared" si="4"/>
        <v> </v>
      </c>
      <c r="AC31"/>
    </row>
    <row r="32" spans="1:29" ht="13.5" customHeight="1">
      <c r="A32" s="18">
        <v>20</v>
      </c>
      <c r="B32" s="75">
        <v>93.8276</v>
      </c>
      <c r="C32" s="75">
        <v>3.1817</v>
      </c>
      <c r="D32" s="75">
        <v>0.9383</v>
      </c>
      <c r="E32" s="75">
        <v>0.1275</v>
      </c>
      <c r="F32" s="75">
        <v>0.1415</v>
      </c>
      <c r="G32" s="75">
        <v>0.0012</v>
      </c>
      <c r="H32" s="75">
        <v>0.0288</v>
      </c>
      <c r="I32" s="75">
        <v>0.0218</v>
      </c>
      <c r="J32" s="75">
        <v>0.0242</v>
      </c>
      <c r="K32" s="75">
        <v>0.0185</v>
      </c>
      <c r="L32" s="75">
        <v>1.4846</v>
      </c>
      <c r="M32" s="75">
        <v>0.2042</v>
      </c>
      <c r="N32" s="75">
        <v>0.7144</v>
      </c>
      <c r="O32" s="41">
        <v>34.4712</v>
      </c>
      <c r="P32" s="40">
        <f t="shared" si="0"/>
        <v>8233.30467182574</v>
      </c>
      <c r="Q32" s="41">
        <v>38.1895</v>
      </c>
      <c r="R32" s="40">
        <f t="shared" si="1"/>
        <v>9121.405369255757</v>
      </c>
      <c r="S32" s="41">
        <v>49.5856</v>
      </c>
      <c r="T32" s="40">
        <f t="shared" si="2"/>
        <v>11843.317091812363</v>
      </c>
      <c r="U32" s="42">
        <v>-17.4</v>
      </c>
      <c r="V32" s="42">
        <v>-5.7</v>
      </c>
      <c r="W32" s="80" t="s">
        <v>127</v>
      </c>
      <c r="X32" s="42"/>
      <c r="Y32" s="88"/>
      <c r="AA32" s="4">
        <f t="shared" si="3"/>
        <v>99.9999</v>
      </c>
      <c r="AB32" s="29" t="str">
        <f t="shared" si="4"/>
        <v> </v>
      </c>
      <c r="AC32"/>
    </row>
    <row r="33" spans="1:29" ht="13.5" customHeight="1">
      <c r="A33" s="18">
        <v>21</v>
      </c>
      <c r="B33" s="38">
        <v>94.1665</v>
      </c>
      <c r="C33" s="38">
        <v>3.1925</v>
      </c>
      <c r="D33" s="38">
        <v>0.9144</v>
      </c>
      <c r="E33" s="38">
        <v>0.1242</v>
      </c>
      <c r="F33" s="38">
        <v>0.1322</v>
      </c>
      <c r="G33" s="38">
        <v>0.0012</v>
      </c>
      <c r="H33" s="38">
        <v>0.027</v>
      </c>
      <c r="I33" s="38">
        <v>0.0205</v>
      </c>
      <c r="J33" s="38">
        <v>0.024</v>
      </c>
      <c r="K33" s="38">
        <v>0.0101</v>
      </c>
      <c r="L33" s="38">
        <v>1.2136</v>
      </c>
      <c r="M33" s="38">
        <v>0.1739</v>
      </c>
      <c r="N33" s="38">
        <v>0.7122</v>
      </c>
      <c r="O33" s="41">
        <v>34.5521</v>
      </c>
      <c r="P33" s="40">
        <f t="shared" si="0"/>
        <v>8252.627304862903</v>
      </c>
      <c r="Q33" s="41">
        <v>38.28</v>
      </c>
      <c r="R33" s="40">
        <f t="shared" si="1"/>
        <v>9143.020922900545</v>
      </c>
      <c r="S33" s="41">
        <v>49.7826</v>
      </c>
      <c r="T33" s="40">
        <f t="shared" si="2"/>
        <v>11890.36973344798</v>
      </c>
      <c r="U33" s="42">
        <v>-17.2</v>
      </c>
      <c r="V33" s="42">
        <v>-8.6</v>
      </c>
      <c r="W33" s="81"/>
      <c r="X33" s="42">
        <v>0.0002</v>
      </c>
      <c r="Y33" s="42" t="s">
        <v>128</v>
      </c>
      <c r="AA33" s="4">
        <f t="shared" si="3"/>
        <v>100.00009999999999</v>
      </c>
      <c r="AB33" s="29" t="str">
        <f t="shared" si="4"/>
        <v> </v>
      </c>
      <c r="AC33"/>
    </row>
    <row r="34" spans="1:29" ht="13.5" customHeight="1">
      <c r="A34" s="18">
        <v>22</v>
      </c>
      <c r="B34" s="38">
        <v>94.7099</v>
      </c>
      <c r="C34" s="38">
        <v>2.9575</v>
      </c>
      <c r="D34" s="38">
        <v>0.9164</v>
      </c>
      <c r="E34" s="38">
        <v>0.1381</v>
      </c>
      <c r="F34" s="38">
        <v>0.1405</v>
      </c>
      <c r="G34" s="38">
        <v>0.0013</v>
      </c>
      <c r="H34" s="38">
        <v>0.0279</v>
      </c>
      <c r="I34" s="38">
        <v>0.0209</v>
      </c>
      <c r="J34" s="38">
        <v>0.0257</v>
      </c>
      <c r="K34" s="38">
        <v>0.0107</v>
      </c>
      <c r="L34" s="38">
        <v>0.8589</v>
      </c>
      <c r="M34" s="38">
        <v>0.1921</v>
      </c>
      <c r="N34" s="38">
        <v>0.7097</v>
      </c>
      <c r="O34" s="41">
        <v>34.6251</v>
      </c>
      <c r="P34" s="40">
        <f t="shared" si="0"/>
        <v>8270.063055316712</v>
      </c>
      <c r="Q34" s="41">
        <v>38.3627</v>
      </c>
      <c r="R34" s="40">
        <f t="shared" si="1"/>
        <v>9162.773478551639</v>
      </c>
      <c r="S34" s="41">
        <v>49.9752</v>
      </c>
      <c r="T34" s="40">
        <f t="shared" si="2"/>
        <v>11936.371453138436</v>
      </c>
      <c r="U34" s="42">
        <v>-16.5</v>
      </c>
      <c r="V34" s="42">
        <v>-7.5</v>
      </c>
      <c r="W34" s="81"/>
      <c r="X34" s="42"/>
      <c r="Y34" s="88"/>
      <c r="AA34" s="4">
        <f t="shared" si="3"/>
        <v>99.9999</v>
      </c>
      <c r="AB34" s="29" t="str">
        <f t="shared" si="4"/>
        <v> </v>
      </c>
      <c r="AC34"/>
    </row>
    <row r="35" spans="1:29" ht="13.5" customHeight="1">
      <c r="A35" s="18">
        <v>23</v>
      </c>
      <c r="B35" s="38">
        <v>95.1891</v>
      </c>
      <c r="C35" s="38">
        <v>2.6965</v>
      </c>
      <c r="D35" s="38">
        <v>0.8662</v>
      </c>
      <c r="E35" s="38">
        <v>0.1363</v>
      </c>
      <c r="F35" s="38">
        <v>0.1361</v>
      </c>
      <c r="G35" s="38">
        <v>0.0014</v>
      </c>
      <c r="H35" s="38">
        <v>0.0268</v>
      </c>
      <c r="I35" s="38">
        <v>0.0201</v>
      </c>
      <c r="J35" s="38">
        <v>0.0231</v>
      </c>
      <c r="K35" s="38">
        <v>0.0101</v>
      </c>
      <c r="L35" s="38">
        <v>0.6993</v>
      </c>
      <c r="M35" s="38">
        <v>0.1949</v>
      </c>
      <c r="N35" s="38">
        <v>0.7066</v>
      </c>
      <c r="O35" s="41">
        <v>34.5732</v>
      </c>
      <c r="P35" s="40">
        <f t="shared" si="0"/>
        <v>8257.666953281743</v>
      </c>
      <c r="Q35" s="41">
        <v>38.3091</v>
      </c>
      <c r="R35" s="40">
        <f t="shared" si="1"/>
        <v>9149.971338492405</v>
      </c>
      <c r="S35" s="41">
        <v>50.0154</v>
      </c>
      <c r="T35" s="40">
        <f t="shared" si="2"/>
        <v>11945.97305818286</v>
      </c>
      <c r="U35" s="43">
        <v>-16.9</v>
      </c>
      <c r="V35" s="42">
        <v>-8.3</v>
      </c>
      <c r="W35" s="81"/>
      <c r="X35" s="42"/>
      <c r="Y35" s="88"/>
      <c r="AA35" s="4">
        <f t="shared" si="3"/>
        <v>99.9999</v>
      </c>
      <c r="AB35" s="29" t="str">
        <f t="shared" si="4"/>
        <v> </v>
      </c>
      <c r="AC35"/>
    </row>
    <row r="36" spans="1:29" ht="13.5" customHeight="1">
      <c r="A36" s="18">
        <v>24</v>
      </c>
      <c r="B36" s="38"/>
      <c r="C36" s="38"/>
      <c r="D36" s="38"/>
      <c r="E36" s="38"/>
      <c r="F36" s="38"/>
      <c r="G36" s="38"/>
      <c r="H36" s="38"/>
      <c r="I36" s="38"/>
      <c r="J36" s="38"/>
      <c r="K36" s="38"/>
      <c r="L36" s="38"/>
      <c r="M36" s="38"/>
      <c r="N36" s="38"/>
      <c r="O36" s="41"/>
      <c r="P36" s="40"/>
      <c r="Q36" s="41"/>
      <c r="R36" s="40"/>
      <c r="S36" s="41"/>
      <c r="T36" s="40"/>
      <c r="U36" s="43"/>
      <c r="V36" s="43"/>
      <c r="W36" s="80"/>
      <c r="X36" s="42"/>
      <c r="Y36" s="79"/>
      <c r="AA36" s="4">
        <f t="shared" si="3"/>
        <v>0</v>
      </c>
      <c r="AB36" s="29" t="str">
        <f t="shared" si="4"/>
        <v> </v>
      </c>
      <c r="AC36"/>
    </row>
    <row r="37" spans="1:29" ht="13.5" customHeight="1">
      <c r="A37" s="18">
        <v>25</v>
      </c>
      <c r="B37" s="38"/>
      <c r="C37" s="38"/>
      <c r="D37" s="38"/>
      <c r="E37" s="38"/>
      <c r="F37" s="38"/>
      <c r="G37" s="38"/>
      <c r="H37" s="38"/>
      <c r="I37" s="38"/>
      <c r="J37" s="38"/>
      <c r="K37" s="38"/>
      <c r="L37" s="38"/>
      <c r="M37" s="38"/>
      <c r="N37" s="38"/>
      <c r="O37" s="41"/>
      <c r="P37" s="40"/>
      <c r="Q37" s="41"/>
      <c r="R37" s="40"/>
      <c r="S37" s="41"/>
      <c r="T37" s="40"/>
      <c r="U37" s="42"/>
      <c r="V37" s="42"/>
      <c r="W37" s="80"/>
      <c r="X37" s="42"/>
      <c r="Y37" s="79"/>
      <c r="AA37" s="4">
        <f t="shared" si="3"/>
        <v>0</v>
      </c>
      <c r="AB37" s="29" t="str">
        <f t="shared" si="4"/>
        <v> </v>
      </c>
      <c r="AC37"/>
    </row>
    <row r="38" spans="1:29" ht="13.5" customHeight="1">
      <c r="A38" s="18">
        <v>26</v>
      </c>
      <c r="B38" s="38">
        <v>95.095</v>
      </c>
      <c r="C38" s="38">
        <v>2.7461</v>
      </c>
      <c r="D38" s="38">
        <v>0.9023</v>
      </c>
      <c r="E38" s="38">
        <v>0.1444</v>
      </c>
      <c r="F38" s="38">
        <v>0.1471</v>
      </c>
      <c r="G38" s="38">
        <v>0.0012</v>
      </c>
      <c r="H38" s="38">
        <v>0.029</v>
      </c>
      <c r="I38" s="38">
        <v>0.0217</v>
      </c>
      <c r="J38" s="38">
        <v>0.0248</v>
      </c>
      <c r="K38" s="38">
        <v>0.0076</v>
      </c>
      <c r="L38" s="38">
        <v>0.6682</v>
      </c>
      <c r="M38" s="38">
        <v>0.2126</v>
      </c>
      <c r="N38" s="38">
        <v>0.7078</v>
      </c>
      <c r="O38" s="41">
        <v>34.6311</v>
      </c>
      <c r="P38" s="40">
        <f t="shared" si="0"/>
        <v>8271.496130696474</v>
      </c>
      <c r="Q38" s="41">
        <v>38.3714</v>
      </c>
      <c r="R38" s="40">
        <f t="shared" si="1"/>
        <v>9164.8514378523</v>
      </c>
      <c r="S38" s="41">
        <v>50.0534</v>
      </c>
      <c r="T38" s="40">
        <f t="shared" si="2"/>
        <v>11955.049202254706</v>
      </c>
      <c r="U38" s="43">
        <v>-15.4</v>
      </c>
      <c r="V38" s="43">
        <v>-5</v>
      </c>
      <c r="W38" s="80"/>
      <c r="X38" s="42"/>
      <c r="Y38" s="42"/>
      <c r="AA38" s="4">
        <f t="shared" si="3"/>
        <v>99.99999999999997</v>
      </c>
      <c r="AB38" s="29" t="str">
        <f t="shared" si="4"/>
        <v>ОК</v>
      </c>
      <c r="AC38"/>
    </row>
    <row r="39" spans="1:29" ht="13.5" customHeight="1">
      <c r="A39" s="18">
        <v>27</v>
      </c>
      <c r="B39" s="38">
        <v>95.0615</v>
      </c>
      <c r="C39" s="38">
        <v>2.7583</v>
      </c>
      <c r="D39" s="38">
        <v>0.9044</v>
      </c>
      <c r="E39" s="38">
        <v>0.1453</v>
      </c>
      <c r="F39" s="38">
        <v>0.1455</v>
      </c>
      <c r="G39" s="38">
        <v>0.0013</v>
      </c>
      <c r="H39" s="38">
        <v>0.0286</v>
      </c>
      <c r="I39" s="38">
        <v>0.0213</v>
      </c>
      <c r="J39" s="38">
        <v>0.0248</v>
      </c>
      <c r="K39" s="38">
        <v>0.0147</v>
      </c>
      <c r="L39" s="38">
        <v>0.689</v>
      </c>
      <c r="M39" s="38">
        <v>0.2053</v>
      </c>
      <c r="N39" s="38">
        <v>0.708</v>
      </c>
      <c r="O39" s="41">
        <v>34.6271</v>
      </c>
      <c r="P39" s="40">
        <f t="shared" si="0"/>
        <v>8270.540747109966</v>
      </c>
      <c r="Q39" s="41">
        <v>38.3668</v>
      </c>
      <c r="R39" s="40">
        <f t="shared" si="1"/>
        <v>9163.75274672781</v>
      </c>
      <c r="S39" s="41">
        <v>50.0428</v>
      </c>
      <c r="T39" s="40">
        <f t="shared" si="2"/>
        <v>11952.517435750455</v>
      </c>
      <c r="U39" s="42">
        <v>-15.9</v>
      </c>
      <c r="V39" s="42">
        <v>-5.4</v>
      </c>
      <c r="W39" s="81"/>
      <c r="X39" s="89"/>
      <c r="Y39" s="90"/>
      <c r="AA39" s="4">
        <f t="shared" si="3"/>
        <v>99.99999999999999</v>
      </c>
      <c r="AB39" s="29" t="str">
        <f t="shared" si="4"/>
        <v>ОК</v>
      </c>
      <c r="AC39"/>
    </row>
    <row r="40" spans="1:29" ht="13.5" customHeight="1">
      <c r="A40" s="18">
        <v>28</v>
      </c>
      <c r="B40" s="38">
        <v>95.0361</v>
      </c>
      <c r="C40" s="38">
        <v>2.8044</v>
      </c>
      <c r="D40" s="38">
        <v>0.9168</v>
      </c>
      <c r="E40" s="38">
        <v>0.1471</v>
      </c>
      <c r="F40" s="38">
        <v>0.1469</v>
      </c>
      <c r="G40" s="38">
        <v>0.001</v>
      </c>
      <c r="H40" s="38">
        <v>0.0286</v>
      </c>
      <c r="I40" s="38">
        <v>0.0211</v>
      </c>
      <c r="J40" s="38">
        <v>0.0378</v>
      </c>
      <c r="K40" s="38">
        <v>0.0077</v>
      </c>
      <c r="L40" s="38">
        <v>0.6469</v>
      </c>
      <c r="M40" s="38">
        <v>0.2057</v>
      </c>
      <c r="N40" s="38">
        <v>0.7086</v>
      </c>
      <c r="O40" s="41">
        <v>34.6807</v>
      </c>
      <c r="P40" s="40">
        <f t="shared" si="0"/>
        <v>8283.3428871692</v>
      </c>
      <c r="Q40" s="41">
        <v>38.4249</v>
      </c>
      <c r="R40" s="40">
        <f t="shared" si="1"/>
        <v>9177.62969332187</v>
      </c>
      <c r="S40" s="41">
        <v>50.0976</v>
      </c>
      <c r="T40" s="40">
        <f t="shared" si="2"/>
        <v>11965.60619088564</v>
      </c>
      <c r="U40" s="42">
        <v>-17.2</v>
      </c>
      <c r="V40" s="43">
        <v>-5</v>
      </c>
      <c r="W40" s="81"/>
      <c r="X40" s="89"/>
      <c r="Y40" s="88"/>
      <c r="AA40" s="4">
        <f t="shared" si="3"/>
        <v>100.0001</v>
      </c>
      <c r="AB40" s="29" t="str">
        <f t="shared" si="4"/>
        <v> </v>
      </c>
      <c r="AC40"/>
    </row>
    <row r="41" spans="1:29" ht="13.5" customHeight="1">
      <c r="A41" s="18">
        <v>29</v>
      </c>
      <c r="B41" s="38">
        <v>95.0673</v>
      </c>
      <c r="C41" s="38">
        <v>2.7833</v>
      </c>
      <c r="D41" s="38">
        <v>0.9069</v>
      </c>
      <c r="E41" s="38">
        <v>0.1455</v>
      </c>
      <c r="F41" s="38">
        <v>0.1454</v>
      </c>
      <c r="G41" s="38">
        <v>0.0012</v>
      </c>
      <c r="H41" s="38">
        <v>0.0283</v>
      </c>
      <c r="I41" s="38">
        <v>0.021</v>
      </c>
      <c r="J41" s="38">
        <v>0.0223</v>
      </c>
      <c r="K41" s="38">
        <v>0.0111</v>
      </c>
      <c r="L41" s="38">
        <v>0.6566</v>
      </c>
      <c r="M41" s="38">
        <v>0.2109</v>
      </c>
      <c r="N41" s="38">
        <v>0.7079</v>
      </c>
      <c r="O41" s="41">
        <v>34.6414</v>
      </c>
      <c r="P41" s="40">
        <f t="shared" si="0"/>
        <v>8273.956243431738</v>
      </c>
      <c r="Q41" s="41">
        <v>38.3825</v>
      </c>
      <c r="R41" s="40">
        <f t="shared" si="1"/>
        <v>9167.502627304862</v>
      </c>
      <c r="S41" s="41">
        <v>50.0643</v>
      </c>
      <c r="T41" s="40">
        <f t="shared" si="2"/>
        <v>11957.652622527947</v>
      </c>
      <c r="U41" s="43">
        <v>-16.3</v>
      </c>
      <c r="V41" s="42">
        <v>-6.1</v>
      </c>
      <c r="W41" s="81"/>
      <c r="X41" s="89"/>
      <c r="Y41" s="88"/>
      <c r="AA41" s="4">
        <f t="shared" si="3"/>
        <v>99.99979999999998</v>
      </c>
      <c r="AB41" s="29" t="str">
        <f t="shared" si="4"/>
        <v> </v>
      </c>
      <c r="AC41"/>
    </row>
    <row r="42" spans="1:29" ht="13.5" customHeight="1">
      <c r="A42" s="18">
        <v>30</v>
      </c>
      <c r="B42" s="38">
        <v>95.1402</v>
      </c>
      <c r="C42" s="38">
        <v>2.7461</v>
      </c>
      <c r="D42" s="38">
        <v>0.9014</v>
      </c>
      <c r="E42" s="38">
        <v>0.1438</v>
      </c>
      <c r="F42" s="38">
        <v>0.1444</v>
      </c>
      <c r="G42" s="38">
        <v>0.0012</v>
      </c>
      <c r="H42" s="38">
        <v>0.0281</v>
      </c>
      <c r="I42" s="38">
        <v>0.021</v>
      </c>
      <c r="J42" s="38">
        <v>0.0237</v>
      </c>
      <c r="K42" s="38">
        <v>0.0078</v>
      </c>
      <c r="L42" s="38">
        <v>0.6345</v>
      </c>
      <c r="M42" s="38">
        <v>0.2078</v>
      </c>
      <c r="N42" s="38">
        <v>0.7075</v>
      </c>
      <c r="O42" s="41">
        <v>34.6377</v>
      </c>
      <c r="P42" s="40">
        <f t="shared" si="0"/>
        <v>8273.072513614217</v>
      </c>
      <c r="Q42" s="41">
        <v>38.3789</v>
      </c>
      <c r="R42" s="40">
        <f t="shared" si="1"/>
        <v>9166.642782077006</v>
      </c>
      <c r="S42" s="41">
        <v>50.0761</v>
      </c>
      <c r="T42" s="40">
        <f t="shared" si="2"/>
        <v>11960.471004108149</v>
      </c>
      <c r="U42" s="43">
        <v>-15.4</v>
      </c>
      <c r="V42" s="43">
        <v>-5</v>
      </c>
      <c r="W42" s="81"/>
      <c r="X42" s="90"/>
      <c r="Y42" s="91"/>
      <c r="AA42" s="4">
        <f t="shared" si="3"/>
        <v>100</v>
      </c>
      <c r="AB42" s="29" t="str">
        <f t="shared" si="4"/>
        <v>ОК</v>
      </c>
      <c r="AC42"/>
    </row>
    <row r="43" spans="1:29" ht="12.75" customHeight="1">
      <c r="A43" s="18">
        <v>31</v>
      </c>
      <c r="B43" s="76"/>
      <c r="C43" s="8"/>
      <c r="D43" s="8"/>
      <c r="E43" s="8"/>
      <c r="F43" s="8"/>
      <c r="G43" s="8"/>
      <c r="H43" s="8"/>
      <c r="I43" s="8"/>
      <c r="J43" s="8"/>
      <c r="K43" s="8"/>
      <c r="L43" s="8"/>
      <c r="M43" s="8"/>
      <c r="N43" s="44"/>
      <c r="O43" s="51"/>
      <c r="P43" s="50"/>
      <c r="Q43" s="51"/>
      <c r="R43" s="50"/>
      <c r="S43" s="51"/>
      <c r="T43" s="51"/>
      <c r="U43" s="9"/>
      <c r="V43" s="9"/>
      <c r="W43" s="44"/>
      <c r="X43" s="36"/>
      <c r="Y43" s="17"/>
      <c r="AA43" s="4">
        <f t="shared" si="3"/>
        <v>0</v>
      </c>
      <c r="AB43" s="29" t="str">
        <f t="shared" si="4"/>
        <v> </v>
      </c>
      <c r="AC43"/>
    </row>
    <row r="44" spans="2:29" ht="14.25" customHeight="1">
      <c r="B44" s="114"/>
      <c r="C44" s="114"/>
      <c r="D44" s="114"/>
      <c r="E44" s="114"/>
      <c r="F44" s="114"/>
      <c r="G44" s="114"/>
      <c r="H44" s="114"/>
      <c r="I44" s="114"/>
      <c r="J44" s="114"/>
      <c r="K44" s="114"/>
      <c r="L44" s="49"/>
      <c r="M44" s="49"/>
      <c r="N44" s="49"/>
      <c r="O44" s="49"/>
      <c r="P44" s="49"/>
      <c r="Q44" s="49"/>
      <c r="R44" s="49"/>
      <c r="S44" s="49"/>
      <c r="T44" s="49"/>
      <c r="U44" s="49"/>
      <c r="V44" s="49"/>
      <c r="W44" s="49"/>
      <c r="X44" s="49"/>
      <c r="Y44" s="49"/>
      <c r="AA44" s="4"/>
      <c r="AB44" s="5"/>
      <c r="AC44"/>
    </row>
    <row r="45" spans="2:25" ht="18.75" customHeight="1">
      <c r="B45" s="11" t="s">
        <v>39</v>
      </c>
      <c r="C45" s="11"/>
      <c r="D45" s="12"/>
      <c r="E45" s="12"/>
      <c r="F45" s="12"/>
      <c r="G45" s="12"/>
      <c r="H45" s="12"/>
      <c r="I45" s="12"/>
      <c r="J45" s="12"/>
      <c r="K45" s="12"/>
      <c r="L45" s="12"/>
      <c r="M45" s="12"/>
      <c r="N45" s="12"/>
      <c r="O45" s="12" t="s">
        <v>40</v>
      </c>
      <c r="P45" s="12"/>
      <c r="Q45" s="12"/>
      <c r="R45" s="12"/>
      <c r="S45" s="45"/>
      <c r="T45" s="45"/>
      <c r="U45" s="46"/>
      <c r="V45" s="46"/>
      <c r="W45" s="105">
        <v>42646</v>
      </c>
      <c r="X45" s="106"/>
      <c r="Y45" s="13"/>
    </row>
    <row r="46" spans="2:24" ht="12.75">
      <c r="B46" s="1"/>
      <c r="C46" s="1" t="s">
        <v>27</v>
      </c>
      <c r="N46" s="2"/>
      <c r="O46" s="15" t="s">
        <v>29</v>
      </c>
      <c r="P46" s="15"/>
      <c r="S46" s="2"/>
      <c r="T46" s="2"/>
      <c r="U46" s="14" t="s">
        <v>0</v>
      </c>
      <c r="W46" s="2"/>
      <c r="X46" s="14" t="s">
        <v>16</v>
      </c>
    </row>
    <row r="47" spans="2:25" ht="18" customHeight="1">
      <c r="B47" s="11" t="s">
        <v>34</v>
      </c>
      <c r="C47" s="31"/>
      <c r="D47" s="32"/>
      <c r="E47" s="32"/>
      <c r="F47" s="32"/>
      <c r="G47" s="32"/>
      <c r="H47" s="32"/>
      <c r="I47" s="32"/>
      <c r="J47" s="32"/>
      <c r="K47" s="32"/>
      <c r="L47" s="32"/>
      <c r="M47" s="32"/>
      <c r="N47" s="32" t="s">
        <v>1</v>
      </c>
      <c r="O47" s="12" t="s">
        <v>41</v>
      </c>
      <c r="P47" s="32"/>
      <c r="Q47" s="32"/>
      <c r="R47" s="32"/>
      <c r="S47" s="32"/>
      <c r="T47" s="32"/>
      <c r="U47" s="33"/>
      <c r="V47" s="33"/>
      <c r="W47" s="105">
        <v>42646</v>
      </c>
      <c r="X47" s="106"/>
      <c r="Y47" s="12"/>
    </row>
    <row r="48" spans="2:24" ht="12.75">
      <c r="B48" s="1"/>
      <c r="C48" s="1" t="s">
        <v>28</v>
      </c>
      <c r="N48" s="2"/>
      <c r="O48" s="14" t="s">
        <v>29</v>
      </c>
      <c r="P48" s="14"/>
      <c r="S48" s="2"/>
      <c r="T48" s="2"/>
      <c r="U48" s="14" t="s">
        <v>0</v>
      </c>
      <c r="W48" s="2"/>
      <c r="X48" t="s">
        <v>16</v>
      </c>
    </row>
    <row r="52" spans="2:9" ht="12.75">
      <c r="B52" s="37"/>
      <c r="C52" s="30"/>
      <c r="D52" s="30"/>
      <c r="E52" s="30"/>
      <c r="F52" s="30"/>
      <c r="G52" s="30"/>
      <c r="H52" s="30"/>
      <c r="I52" s="30"/>
    </row>
  </sheetData>
  <sheetProtection/>
  <mergeCells count="33">
    <mergeCell ref="A8:Y8"/>
    <mergeCell ref="A7:Y7"/>
    <mergeCell ref="A9:A12"/>
    <mergeCell ref="K10:K12"/>
    <mergeCell ref="H10:H12"/>
    <mergeCell ref="O10:O12"/>
    <mergeCell ref="B6:AA6"/>
    <mergeCell ref="Y9:Y12"/>
    <mergeCell ref="U9:U12"/>
    <mergeCell ref="C10:C12"/>
    <mergeCell ref="F10:F12"/>
    <mergeCell ref="S10:S12"/>
    <mergeCell ref="N9:S9"/>
    <mergeCell ref="W47:X47"/>
    <mergeCell ref="B44:K44"/>
    <mergeCell ref="E10:E12"/>
    <mergeCell ref="P10:P12"/>
    <mergeCell ref="M10:M12"/>
    <mergeCell ref="V9:V12"/>
    <mergeCell ref="T10:T12"/>
    <mergeCell ref="D10:D12"/>
    <mergeCell ref="N10:N12"/>
    <mergeCell ref="J10:J12"/>
    <mergeCell ref="B10:B12"/>
    <mergeCell ref="W45:X45"/>
    <mergeCell ref="X9:X12"/>
    <mergeCell ref="L10:L12"/>
    <mergeCell ref="W9:W12"/>
    <mergeCell ref="B9:M9"/>
    <mergeCell ref="G10:G12"/>
    <mergeCell ref="R10:R12"/>
    <mergeCell ref="I10:I12"/>
    <mergeCell ref="Q10:Q12"/>
  </mergeCells>
  <printOptions/>
  <pageMargins left="0.5118110236220472" right="0.5118110236220472" top="0.35433070866141736" bottom="0.35433070866141736" header="0.31496062992125984" footer="0.31496062992125984"/>
  <pageSetup fitToHeight="1"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AN60"/>
  <sheetViews>
    <sheetView zoomScale="80" zoomScaleNormal="80" zoomScalePageLayoutView="0" workbookViewId="0" topLeftCell="E16">
      <selection activeCell="Y42" sqref="Y42"/>
    </sheetView>
  </sheetViews>
  <sheetFormatPr defaultColWidth="9.00390625" defaultRowHeight="12.75"/>
  <cols>
    <col min="1" max="1" width="8.75390625" style="0" customWidth="1"/>
    <col min="2" max="2" width="9.75390625" style="0" customWidth="1"/>
    <col min="3" max="3" width="7.75390625" style="0" customWidth="1"/>
    <col min="4" max="4" width="10.625" style="0" customWidth="1"/>
    <col min="5" max="5" width="7.875" style="0" customWidth="1"/>
    <col min="6" max="6" width="7.75390625" style="0" customWidth="1"/>
    <col min="7" max="7" width="7.625" style="54" customWidth="1"/>
    <col min="8" max="8" width="8.125" style="0" customWidth="1"/>
    <col min="9" max="9" width="7.375" style="0" customWidth="1"/>
    <col min="10" max="10" width="7.875" style="54" customWidth="1"/>
    <col min="11" max="11" width="7.875" style="0" customWidth="1"/>
    <col min="12" max="12" width="7.25390625" style="0" customWidth="1"/>
    <col min="13" max="15" width="7.75390625" style="0" customWidth="1"/>
    <col min="16" max="19" width="7.375" style="0" customWidth="1"/>
    <col min="20" max="20" width="6.75390625" style="54" customWidth="1"/>
    <col min="21" max="21" width="7.125" style="0" customWidth="1"/>
    <col min="22" max="22" width="6.00390625" style="54" customWidth="1"/>
    <col min="23" max="23" width="7.25390625" style="0" customWidth="1"/>
    <col min="24" max="24" width="6.75390625" style="54" customWidth="1"/>
    <col min="25" max="25" width="12.00390625" style="0" customWidth="1"/>
    <col min="26" max="26" width="9.625" style="0" customWidth="1"/>
    <col min="27" max="27" width="9.75390625" style="0" customWidth="1"/>
    <col min="28" max="28" width="9.125" style="6" customWidth="1"/>
  </cols>
  <sheetData>
    <row r="1" spans="1:5" ht="12.75">
      <c r="A1" s="53" t="s">
        <v>30</v>
      </c>
      <c r="B1" s="53"/>
      <c r="C1" s="53"/>
      <c r="D1" s="53"/>
      <c r="E1" s="53"/>
    </row>
    <row r="2" spans="1:5" ht="12.75">
      <c r="A2" s="53" t="s">
        <v>31</v>
      </c>
      <c r="B2" s="53"/>
      <c r="C2" s="53"/>
      <c r="D2" s="53"/>
      <c r="E2" s="53"/>
    </row>
    <row r="3" spans="1:27" ht="12.75">
      <c r="A3" s="55" t="s">
        <v>43</v>
      </c>
      <c r="B3" s="55"/>
      <c r="C3" s="55"/>
      <c r="D3" s="53"/>
      <c r="E3" s="53"/>
      <c r="G3" s="56"/>
      <c r="H3" s="47"/>
      <c r="I3" s="47"/>
      <c r="J3" s="56"/>
      <c r="K3" s="47"/>
      <c r="L3" s="3"/>
      <c r="M3" s="3"/>
      <c r="N3" s="3"/>
      <c r="O3" s="3"/>
      <c r="P3" s="3"/>
      <c r="Q3" s="3"/>
      <c r="R3" s="3"/>
      <c r="S3" s="3"/>
      <c r="T3" s="57"/>
      <c r="U3" s="3"/>
      <c r="V3" s="57"/>
      <c r="W3" s="3"/>
      <c r="X3" s="57"/>
      <c r="Y3" s="3"/>
      <c r="Z3" s="3"/>
      <c r="AA3" s="3"/>
    </row>
    <row r="4" spans="1:27" ht="12.75">
      <c r="A4" s="53"/>
      <c r="B4" s="53"/>
      <c r="C4" s="53"/>
      <c r="D4" s="53"/>
      <c r="E4" s="53"/>
      <c r="G4" s="56"/>
      <c r="H4" s="47"/>
      <c r="I4" s="47"/>
      <c r="J4" s="56"/>
      <c r="K4" s="47"/>
      <c r="L4" s="3"/>
      <c r="M4" s="3"/>
      <c r="N4" s="3"/>
      <c r="O4" s="3"/>
      <c r="P4" s="3"/>
      <c r="Q4" s="3"/>
      <c r="R4" s="3"/>
      <c r="S4" s="3"/>
      <c r="T4" s="57"/>
      <c r="U4" s="3"/>
      <c r="V4" s="57"/>
      <c r="W4" s="3"/>
      <c r="X4" s="57"/>
      <c r="Y4" s="3"/>
      <c r="Z4" s="3"/>
      <c r="AA4" s="3"/>
    </row>
    <row r="5" spans="2:28" s="1" customFormat="1" ht="14.25">
      <c r="B5" s="140" t="s">
        <v>36</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58"/>
    </row>
    <row r="6" spans="2:28" s="1" customFormat="1" ht="60.75" customHeight="1">
      <c r="B6" s="141" t="s">
        <v>130</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58"/>
    </row>
    <row r="7" spans="1:28" ht="30" customHeight="1">
      <c r="A7" s="107" t="s">
        <v>26</v>
      </c>
      <c r="B7" s="110" t="s">
        <v>48</v>
      </c>
      <c r="C7" s="111"/>
      <c r="D7" s="111"/>
      <c r="E7" s="111"/>
      <c r="F7" s="111"/>
      <c r="G7" s="111"/>
      <c r="H7" s="111"/>
      <c r="I7" s="111"/>
      <c r="J7" s="111"/>
      <c r="K7" s="111"/>
      <c r="L7" s="111"/>
      <c r="M7" s="111"/>
      <c r="N7" s="111"/>
      <c r="O7" s="111"/>
      <c r="P7" s="111"/>
      <c r="Q7" s="111"/>
      <c r="R7" s="111"/>
      <c r="S7" s="111"/>
      <c r="T7" s="111"/>
      <c r="U7" s="111"/>
      <c r="V7" s="111"/>
      <c r="W7" s="111"/>
      <c r="X7" s="112"/>
      <c r="Y7" s="142" t="s">
        <v>49</v>
      </c>
      <c r="Z7" s="143" t="s">
        <v>50</v>
      </c>
      <c r="AA7" s="107" t="s">
        <v>51</v>
      </c>
      <c r="AB7"/>
    </row>
    <row r="8" spans="1:28" ht="48.75" customHeight="1">
      <c r="A8" s="108"/>
      <c r="B8" s="146" t="s">
        <v>52</v>
      </c>
      <c r="C8" s="136" t="s">
        <v>53</v>
      </c>
      <c r="D8" s="136" t="s">
        <v>54</v>
      </c>
      <c r="E8" s="136" t="s">
        <v>98</v>
      </c>
      <c r="F8" s="136" t="s">
        <v>55</v>
      </c>
      <c r="G8" s="139" t="s">
        <v>56</v>
      </c>
      <c r="H8" s="136" t="s">
        <v>57</v>
      </c>
      <c r="I8" s="136" t="s">
        <v>58</v>
      </c>
      <c r="J8" s="124" t="s">
        <v>59</v>
      </c>
      <c r="K8" s="127" t="s">
        <v>60</v>
      </c>
      <c r="L8" s="127" t="s">
        <v>61</v>
      </c>
      <c r="M8" s="127" t="s">
        <v>99</v>
      </c>
      <c r="N8" s="127" t="s">
        <v>100</v>
      </c>
      <c r="O8" s="127" t="s">
        <v>62</v>
      </c>
      <c r="P8" s="127" t="s">
        <v>63</v>
      </c>
      <c r="Q8" s="127" t="s">
        <v>64</v>
      </c>
      <c r="R8" s="127" t="s">
        <v>65</v>
      </c>
      <c r="S8" s="127" t="s">
        <v>66</v>
      </c>
      <c r="T8" s="133" t="s">
        <v>67</v>
      </c>
      <c r="U8" s="127" t="s">
        <v>68</v>
      </c>
      <c r="V8" s="124" t="s">
        <v>69</v>
      </c>
      <c r="W8" s="127" t="s">
        <v>70</v>
      </c>
      <c r="X8" s="124" t="s">
        <v>71</v>
      </c>
      <c r="Y8" s="142"/>
      <c r="Z8" s="144"/>
      <c r="AA8" s="108"/>
      <c r="AB8"/>
    </row>
    <row r="9" spans="1:28" ht="15.75" customHeight="1">
      <c r="A9" s="108"/>
      <c r="B9" s="146"/>
      <c r="C9" s="136"/>
      <c r="D9" s="136"/>
      <c r="E9" s="136"/>
      <c r="F9" s="136"/>
      <c r="G9" s="139"/>
      <c r="H9" s="136"/>
      <c r="I9" s="136"/>
      <c r="J9" s="137"/>
      <c r="K9" s="128"/>
      <c r="L9" s="130"/>
      <c r="M9" s="128"/>
      <c r="N9" s="128"/>
      <c r="O9" s="128"/>
      <c r="P9" s="128"/>
      <c r="Q9" s="128"/>
      <c r="R9" s="128"/>
      <c r="S9" s="128"/>
      <c r="T9" s="134"/>
      <c r="U9" s="130"/>
      <c r="V9" s="125"/>
      <c r="W9" s="130"/>
      <c r="X9" s="125"/>
      <c r="Y9" s="142"/>
      <c r="Z9" s="144"/>
      <c r="AA9" s="108"/>
      <c r="AB9"/>
    </row>
    <row r="10" spans="1:28" ht="30" customHeight="1">
      <c r="A10" s="123"/>
      <c r="B10" s="146"/>
      <c r="C10" s="136"/>
      <c r="D10" s="136"/>
      <c r="E10" s="136"/>
      <c r="F10" s="136"/>
      <c r="G10" s="139"/>
      <c r="H10" s="136"/>
      <c r="I10" s="136"/>
      <c r="J10" s="138"/>
      <c r="K10" s="129"/>
      <c r="L10" s="131"/>
      <c r="M10" s="129"/>
      <c r="N10" s="129"/>
      <c r="O10" s="129"/>
      <c r="P10" s="129"/>
      <c r="Q10" s="129"/>
      <c r="R10" s="129"/>
      <c r="S10" s="129"/>
      <c r="T10" s="135"/>
      <c r="U10" s="131"/>
      <c r="V10" s="126"/>
      <c r="W10" s="131"/>
      <c r="X10" s="126"/>
      <c r="Y10" s="142"/>
      <c r="Z10" s="145"/>
      <c r="AA10" s="109"/>
      <c r="AB10"/>
    </row>
    <row r="11" spans="1:28" ht="15.75" customHeight="1">
      <c r="A11" s="16">
        <v>1</v>
      </c>
      <c r="B11" s="92">
        <v>96617.42</v>
      </c>
      <c r="C11" s="92">
        <v>129197.7</v>
      </c>
      <c r="D11" s="92">
        <v>8868.95</v>
      </c>
      <c r="E11" s="92">
        <v>1870.13</v>
      </c>
      <c r="F11" s="92">
        <v>609.32</v>
      </c>
      <c r="G11" s="93">
        <v>940.28</v>
      </c>
      <c r="H11" s="92">
        <v>3479.41</v>
      </c>
      <c r="I11" s="92">
        <v>689.64</v>
      </c>
      <c r="J11" s="93">
        <v>573.74</v>
      </c>
      <c r="K11" s="92">
        <v>7837.59</v>
      </c>
      <c r="L11" s="92">
        <v>4171.98</v>
      </c>
      <c r="M11" s="94">
        <v>1199.93</v>
      </c>
      <c r="N11" s="94">
        <v>556.68</v>
      </c>
      <c r="O11" s="94">
        <v>403.48</v>
      </c>
      <c r="P11" s="94">
        <v>1155.33</v>
      </c>
      <c r="Q11" s="94">
        <v>4598.62</v>
      </c>
      <c r="R11" s="94">
        <v>1583.08</v>
      </c>
      <c r="S11" s="92">
        <v>890.9</v>
      </c>
      <c r="T11" s="93">
        <v>865.73</v>
      </c>
      <c r="U11" s="92">
        <v>642.62</v>
      </c>
      <c r="V11" s="93">
        <v>61.57</v>
      </c>
      <c r="W11" s="94">
        <v>2355.84</v>
      </c>
      <c r="X11" s="93">
        <v>397.47</v>
      </c>
      <c r="Y11" s="59">
        <f aca="true" t="shared" si="0" ref="Y11:Y41">SUM(B11:X11)</f>
        <v>269567.41000000003</v>
      </c>
      <c r="Z11" s="41">
        <v>34.6622</v>
      </c>
      <c r="AA11" s="41">
        <v>34.6622</v>
      </c>
      <c r="AB11"/>
    </row>
    <row r="12" spans="1:28" ht="15.75" customHeight="1">
      <c r="A12" s="16">
        <v>2</v>
      </c>
      <c r="B12" s="92">
        <v>91454.59</v>
      </c>
      <c r="C12" s="92">
        <v>174643.5</v>
      </c>
      <c r="D12" s="92">
        <v>8677.98</v>
      </c>
      <c r="E12" s="92">
        <v>1898.32</v>
      </c>
      <c r="F12" s="92">
        <v>633.75</v>
      </c>
      <c r="G12" s="93">
        <v>1025.97</v>
      </c>
      <c r="H12" s="92">
        <v>3625.11</v>
      </c>
      <c r="I12" s="92">
        <v>704.19</v>
      </c>
      <c r="J12" s="93">
        <v>582.35</v>
      </c>
      <c r="K12" s="92">
        <v>6439</v>
      </c>
      <c r="L12" s="92">
        <v>4160.35</v>
      </c>
      <c r="M12" s="94">
        <v>1292.33</v>
      </c>
      <c r="N12" s="94">
        <v>558.87</v>
      </c>
      <c r="O12" s="94">
        <v>436.33</v>
      </c>
      <c r="P12" s="94">
        <v>1170.5</v>
      </c>
      <c r="Q12" s="94">
        <v>4210.35</v>
      </c>
      <c r="R12" s="94">
        <v>1619.44</v>
      </c>
      <c r="S12" s="92">
        <v>987</v>
      </c>
      <c r="T12" s="93">
        <v>947.59</v>
      </c>
      <c r="U12" s="92">
        <v>647.43</v>
      </c>
      <c r="V12" s="93">
        <v>54.99</v>
      </c>
      <c r="W12" s="94">
        <v>2461.75</v>
      </c>
      <c r="X12" s="93">
        <v>429.38</v>
      </c>
      <c r="Y12" s="59">
        <f t="shared" si="0"/>
        <v>308661.0699999999</v>
      </c>
      <c r="Z12" s="41">
        <v>34.7144</v>
      </c>
      <c r="AA12" s="41">
        <v>34.7144</v>
      </c>
      <c r="AB12"/>
    </row>
    <row r="13" spans="1:28" ht="15" customHeight="1">
      <c r="A13" s="16">
        <v>3</v>
      </c>
      <c r="B13" s="92">
        <v>86697.56</v>
      </c>
      <c r="C13" s="92">
        <v>174833.06</v>
      </c>
      <c r="D13" s="92">
        <v>9496.58</v>
      </c>
      <c r="E13" s="92">
        <v>2118.1</v>
      </c>
      <c r="F13" s="92">
        <v>635.4</v>
      </c>
      <c r="G13" s="93">
        <v>1095.65</v>
      </c>
      <c r="H13" s="92">
        <v>4050.91</v>
      </c>
      <c r="I13" s="92">
        <v>792.26</v>
      </c>
      <c r="J13" s="93">
        <v>637.72</v>
      </c>
      <c r="K13" s="92">
        <v>8358.6</v>
      </c>
      <c r="L13" s="92">
        <v>4428.29</v>
      </c>
      <c r="M13" s="94">
        <v>1389.86</v>
      </c>
      <c r="N13" s="94">
        <v>612.85</v>
      </c>
      <c r="O13" s="94">
        <v>470.63</v>
      </c>
      <c r="P13" s="94">
        <v>1277.7</v>
      </c>
      <c r="Q13" s="94">
        <v>4740.45</v>
      </c>
      <c r="R13" s="94">
        <v>1800.67</v>
      </c>
      <c r="S13" s="92">
        <v>968.15</v>
      </c>
      <c r="T13" s="93">
        <v>1000.41</v>
      </c>
      <c r="U13" s="92">
        <v>700.01</v>
      </c>
      <c r="V13" s="93">
        <v>77.68</v>
      </c>
      <c r="W13" s="94">
        <v>2691.87</v>
      </c>
      <c r="X13" s="93">
        <v>449.84</v>
      </c>
      <c r="Y13" s="59">
        <f t="shared" si="0"/>
        <v>309324.24999999994</v>
      </c>
      <c r="Z13" s="41">
        <v>34.7144</v>
      </c>
      <c r="AA13" s="41">
        <v>34.7144</v>
      </c>
      <c r="AB13"/>
    </row>
    <row r="14" spans="1:28" ht="15" customHeight="1">
      <c r="A14" s="16">
        <v>4</v>
      </c>
      <c r="B14" s="92">
        <v>92102.47</v>
      </c>
      <c r="C14" s="92">
        <v>146470.14</v>
      </c>
      <c r="D14" s="92">
        <v>10024.66</v>
      </c>
      <c r="E14" s="92">
        <v>2056.36</v>
      </c>
      <c r="F14" s="92">
        <v>660.25</v>
      </c>
      <c r="G14" s="93">
        <v>1027.45</v>
      </c>
      <c r="H14" s="92">
        <v>4003.48</v>
      </c>
      <c r="I14" s="92">
        <v>753.3</v>
      </c>
      <c r="J14" s="93">
        <v>610.1</v>
      </c>
      <c r="K14" s="92">
        <v>7422.3</v>
      </c>
      <c r="L14" s="92">
        <v>4569.97</v>
      </c>
      <c r="M14" s="94">
        <v>1326.79</v>
      </c>
      <c r="N14" s="94">
        <v>600</v>
      </c>
      <c r="O14" s="94">
        <v>458.16</v>
      </c>
      <c r="P14" s="94">
        <v>1220.77</v>
      </c>
      <c r="Q14" s="94">
        <v>4820.04</v>
      </c>
      <c r="R14" s="94">
        <v>1784.61</v>
      </c>
      <c r="S14" s="92">
        <v>1034.38</v>
      </c>
      <c r="T14" s="93">
        <v>953.42</v>
      </c>
      <c r="U14" s="92">
        <v>666.72</v>
      </c>
      <c r="V14" s="93">
        <v>73.77</v>
      </c>
      <c r="W14" s="94">
        <v>2594.43</v>
      </c>
      <c r="X14" s="93">
        <v>444.87</v>
      </c>
      <c r="Y14" s="59">
        <f t="shared" si="0"/>
        <v>285678.4399999999</v>
      </c>
      <c r="Z14" s="41">
        <v>34.7144</v>
      </c>
      <c r="AA14" s="41">
        <v>34.7144</v>
      </c>
      <c r="AB14"/>
    </row>
    <row r="15" spans="1:28" ht="15" customHeight="1">
      <c r="A15" s="16">
        <v>5</v>
      </c>
      <c r="B15" s="92">
        <v>98632.8</v>
      </c>
      <c r="C15" s="92">
        <v>157077.11</v>
      </c>
      <c r="D15" s="92">
        <v>8784.69</v>
      </c>
      <c r="E15" s="92">
        <v>1838.62</v>
      </c>
      <c r="F15" s="92">
        <v>592.59</v>
      </c>
      <c r="G15" s="93">
        <v>950.03</v>
      </c>
      <c r="H15" s="92">
        <v>3558.15</v>
      </c>
      <c r="I15" s="92">
        <v>747.6</v>
      </c>
      <c r="J15" s="93">
        <v>534.03</v>
      </c>
      <c r="K15" s="92">
        <v>7247.83</v>
      </c>
      <c r="L15" s="92">
        <v>4096.32</v>
      </c>
      <c r="M15" s="94">
        <v>1197.93</v>
      </c>
      <c r="N15" s="94">
        <v>529.63</v>
      </c>
      <c r="O15" s="94">
        <v>394.85</v>
      </c>
      <c r="P15" s="94">
        <v>1081.72</v>
      </c>
      <c r="Q15" s="94">
        <v>4198.64</v>
      </c>
      <c r="R15" s="94">
        <v>1638.02</v>
      </c>
      <c r="S15" s="92">
        <v>973.34</v>
      </c>
      <c r="T15" s="93">
        <v>855.11</v>
      </c>
      <c r="U15" s="92">
        <v>634.4</v>
      </c>
      <c r="V15" s="93">
        <v>61.21</v>
      </c>
      <c r="W15" s="94">
        <v>2351.62</v>
      </c>
      <c r="X15" s="93">
        <v>378.17</v>
      </c>
      <c r="Y15" s="59">
        <f t="shared" si="0"/>
        <v>298354.4100000001</v>
      </c>
      <c r="Z15" s="41">
        <v>34.7153</v>
      </c>
      <c r="AA15" s="41">
        <v>34.7153</v>
      </c>
      <c r="AB15"/>
    </row>
    <row r="16" spans="1:28" ht="15.75" customHeight="1">
      <c r="A16" s="16">
        <v>6</v>
      </c>
      <c r="B16" s="92">
        <v>94034.59</v>
      </c>
      <c r="C16" s="92">
        <v>158249.39</v>
      </c>
      <c r="D16" s="92">
        <v>8558.46</v>
      </c>
      <c r="E16" s="92">
        <v>1820.43</v>
      </c>
      <c r="F16" s="92">
        <v>575.7</v>
      </c>
      <c r="G16" s="93">
        <v>978.72</v>
      </c>
      <c r="H16" s="92">
        <v>3497.99</v>
      </c>
      <c r="I16" s="92">
        <v>209.92</v>
      </c>
      <c r="J16" s="93">
        <v>556.26</v>
      </c>
      <c r="K16" s="92">
        <v>6324.62</v>
      </c>
      <c r="L16" s="92">
        <v>4015.65</v>
      </c>
      <c r="M16" s="94">
        <v>1495.7</v>
      </c>
      <c r="N16" s="94">
        <v>525.88</v>
      </c>
      <c r="O16" s="94">
        <v>392.67</v>
      </c>
      <c r="P16" s="94">
        <v>1150.31</v>
      </c>
      <c r="Q16" s="94">
        <v>4156.96</v>
      </c>
      <c r="R16" s="94">
        <v>1573.02</v>
      </c>
      <c r="S16" s="92">
        <v>871.55</v>
      </c>
      <c r="T16" s="93">
        <v>844.15</v>
      </c>
      <c r="U16" s="92">
        <v>598.09</v>
      </c>
      <c r="V16" s="93">
        <v>52.66</v>
      </c>
      <c r="W16" s="94">
        <v>2367.28</v>
      </c>
      <c r="X16" s="93">
        <v>385.24</v>
      </c>
      <c r="Y16" s="59">
        <f t="shared" si="0"/>
        <v>293235.24000000005</v>
      </c>
      <c r="Z16" s="41">
        <v>34.6981</v>
      </c>
      <c r="AA16" s="41">
        <v>34.6981</v>
      </c>
      <c r="AB16"/>
    </row>
    <row r="17" spans="1:28" ht="15.75" customHeight="1">
      <c r="A17" s="16">
        <v>7</v>
      </c>
      <c r="B17" s="92">
        <v>96520.59</v>
      </c>
      <c r="C17" s="92">
        <v>159781.3</v>
      </c>
      <c r="D17" s="92">
        <v>8669.65</v>
      </c>
      <c r="E17" s="92">
        <v>1842.47</v>
      </c>
      <c r="F17" s="92">
        <v>572.19</v>
      </c>
      <c r="G17" s="93">
        <v>903.2</v>
      </c>
      <c r="H17" s="92">
        <v>3561.33</v>
      </c>
      <c r="I17" s="92">
        <v>920.19</v>
      </c>
      <c r="J17" s="93">
        <v>587.73</v>
      </c>
      <c r="K17" s="92">
        <v>7314.45</v>
      </c>
      <c r="L17" s="92">
        <v>4005.19</v>
      </c>
      <c r="M17" s="94">
        <v>1352.55</v>
      </c>
      <c r="N17" s="94">
        <v>515.86</v>
      </c>
      <c r="O17" s="94">
        <v>393.13</v>
      </c>
      <c r="P17" s="94">
        <v>1087.81</v>
      </c>
      <c r="Q17" s="94">
        <v>4428.32</v>
      </c>
      <c r="R17" s="94">
        <v>1584.36</v>
      </c>
      <c r="S17" s="92">
        <v>899.84</v>
      </c>
      <c r="T17" s="93">
        <v>879.98</v>
      </c>
      <c r="U17" s="92">
        <v>649.22</v>
      </c>
      <c r="V17" s="93">
        <v>56.37</v>
      </c>
      <c r="W17" s="94">
        <v>2269.78</v>
      </c>
      <c r="X17" s="93">
        <v>426.31</v>
      </c>
      <c r="Y17" s="59">
        <f t="shared" si="0"/>
        <v>299221.81999999995</v>
      </c>
      <c r="Z17" s="41">
        <v>34.7556</v>
      </c>
      <c r="AA17" s="41">
        <v>34.7556</v>
      </c>
      <c r="AB17"/>
    </row>
    <row r="18" spans="1:28" ht="15.75" customHeight="1">
      <c r="A18" s="16">
        <v>8</v>
      </c>
      <c r="B18" s="92">
        <v>96953.38</v>
      </c>
      <c r="C18" s="92">
        <v>152747.61</v>
      </c>
      <c r="D18" s="92">
        <v>8471.52</v>
      </c>
      <c r="E18" s="92">
        <v>1808.57</v>
      </c>
      <c r="F18" s="92">
        <v>583.99</v>
      </c>
      <c r="G18" s="93">
        <v>983.42</v>
      </c>
      <c r="H18" s="92">
        <v>3560.51</v>
      </c>
      <c r="I18" s="92">
        <v>720.88</v>
      </c>
      <c r="J18" s="93">
        <v>532.13</v>
      </c>
      <c r="K18" s="92">
        <v>6564.85</v>
      </c>
      <c r="L18" s="92">
        <v>3982.89</v>
      </c>
      <c r="M18" s="94">
        <v>895.09</v>
      </c>
      <c r="N18" s="94">
        <v>525.31</v>
      </c>
      <c r="O18" s="94">
        <v>390.53</v>
      </c>
      <c r="P18" s="94">
        <v>1096.16</v>
      </c>
      <c r="Q18" s="94">
        <v>4423.12</v>
      </c>
      <c r="R18" s="94">
        <v>1521.39</v>
      </c>
      <c r="S18" s="92">
        <v>929.96</v>
      </c>
      <c r="T18" s="93">
        <v>874.16</v>
      </c>
      <c r="U18" s="92">
        <v>626.73</v>
      </c>
      <c r="V18" s="93">
        <v>62.12</v>
      </c>
      <c r="W18" s="94">
        <v>2338.71</v>
      </c>
      <c r="X18" s="93">
        <v>390.28</v>
      </c>
      <c r="Y18" s="59">
        <f t="shared" si="0"/>
        <v>290983.31000000006</v>
      </c>
      <c r="Z18" s="41">
        <v>34.7725</v>
      </c>
      <c r="AA18" s="41">
        <v>34.7725</v>
      </c>
      <c r="AB18"/>
    </row>
    <row r="19" spans="1:28" ht="15.75" customHeight="1">
      <c r="A19" s="16">
        <v>9</v>
      </c>
      <c r="B19" s="92">
        <v>96033.22</v>
      </c>
      <c r="C19" s="92">
        <v>147705.47</v>
      </c>
      <c r="D19" s="92">
        <v>8028.23</v>
      </c>
      <c r="E19" s="92">
        <v>1833.17</v>
      </c>
      <c r="F19" s="92">
        <v>597.72</v>
      </c>
      <c r="G19" s="93">
        <v>974.32</v>
      </c>
      <c r="H19" s="92">
        <v>3604.83</v>
      </c>
      <c r="I19" s="92">
        <v>665.44</v>
      </c>
      <c r="J19" s="93">
        <v>594.04</v>
      </c>
      <c r="K19" s="92">
        <v>7571.57</v>
      </c>
      <c r="L19" s="92">
        <v>3933.52</v>
      </c>
      <c r="M19" s="94">
        <v>1269.9</v>
      </c>
      <c r="N19" s="94">
        <v>543.32</v>
      </c>
      <c r="O19" s="94">
        <v>387.28</v>
      </c>
      <c r="P19" s="94">
        <v>1111.63</v>
      </c>
      <c r="Q19" s="94">
        <v>4257.07</v>
      </c>
      <c r="R19" s="94">
        <v>1591.71</v>
      </c>
      <c r="S19" s="92">
        <v>916.48</v>
      </c>
      <c r="T19" s="93">
        <v>909.86</v>
      </c>
      <c r="U19" s="92">
        <v>600.54</v>
      </c>
      <c r="V19" s="93">
        <v>61.12</v>
      </c>
      <c r="W19" s="94">
        <v>2396.81</v>
      </c>
      <c r="X19" s="93">
        <v>417.13</v>
      </c>
      <c r="Y19" s="59">
        <f t="shared" si="0"/>
        <v>286004.38000000006</v>
      </c>
      <c r="Z19" s="41">
        <v>34.7897</v>
      </c>
      <c r="AA19" s="41">
        <v>34.7897</v>
      </c>
      <c r="AB19"/>
    </row>
    <row r="20" spans="1:28" ht="15.75" customHeight="1">
      <c r="A20" s="16">
        <v>10</v>
      </c>
      <c r="B20" s="92">
        <v>89838.58</v>
      </c>
      <c r="C20" s="92">
        <v>131000.02</v>
      </c>
      <c r="D20" s="92">
        <v>8922.71</v>
      </c>
      <c r="E20" s="92">
        <v>2096.72</v>
      </c>
      <c r="F20" s="92">
        <v>660.53</v>
      </c>
      <c r="G20" s="93">
        <v>1061.41</v>
      </c>
      <c r="H20" s="92">
        <v>4004.05</v>
      </c>
      <c r="I20" s="92">
        <v>808.64</v>
      </c>
      <c r="J20" s="93">
        <v>620.63</v>
      </c>
      <c r="K20" s="92">
        <v>6929.36</v>
      </c>
      <c r="L20" s="92">
        <v>4307.73</v>
      </c>
      <c r="M20" s="94">
        <v>1390.92</v>
      </c>
      <c r="N20" s="94">
        <v>602.55</v>
      </c>
      <c r="O20" s="94">
        <v>468.96</v>
      </c>
      <c r="P20" s="94">
        <v>1247.36</v>
      </c>
      <c r="Q20" s="94">
        <v>4482.97</v>
      </c>
      <c r="R20" s="94">
        <v>1714.46</v>
      </c>
      <c r="S20" s="92">
        <v>1027.7</v>
      </c>
      <c r="T20" s="93">
        <v>933.91</v>
      </c>
      <c r="U20" s="92">
        <v>694.89</v>
      </c>
      <c r="V20" s="93">
        <v>64.74</v>
      </c>
      <c r="W20" s="94">
        <v>2616.04</v>
      </c>
      <c r="X20" s="93">
        <v>461.34</v>
      </c>
      <c r="Y20" s="59">
        <f t="shared" si="0"/>
        <v>265956.22</v>
      </c>
      <c r="Z20" s="41">
        <v>34.7897</v>
      </c>
      <c r="AA20" s="41">
        <v>34.7897</v>
      </c>
      <c r="AB20"/>
    </row>
    <row r="21" spans="1:28" ht="15.75" customHeight="1">
      <c r="A21" s="16">
        <v>11</v>
      </c>
      <c r="B21" s="92">
        <v>93754.15</v>
      </c>
      <c r="C21" s="92">
        <v>130053.59</v>
      </c>
      <c r="D21" s="92">
        <v>9724.61</v>
      </c>
      <c r="E21" s="92">
        <v>1941.53</v>
      </c>
      <c r="F21" s="92">
        <v>620.84</v>
      </c>
      <c r="G21" s="93">
        <v>990.16</v>
      </c>
      <c r="H21" s="92">
        <v>3685.71</v>
      </c>
      <c r="I21" s="92">
        <v>729.18</v>
      </c>
      <c r="J21" s="93">
        <v>584.04</v>
      </c>
      <c r="K21" s="92">
        <v>8301.41</v>
      </c>
      <c r="L21" s="92">
        <v>4421.06</v>
      </c>
      <c r="M21" s="94">
        <v>1280.29</v>
      </c>
      <c r="N21" s="94">
        <v>572.36</v>
      </c>
      <c r="O21" s="94">
        <v>478.56</v>
      </c>
      <c r="P21" s="94">
        <v>1132.15</v>
      </c>
      <c r="Q21" s="94">
        <v>4607.13</v>
      </c>
      <c r="R21" s="94">
        <v>1784.58</v>
      </c>
      <c r="S21" s="92">
        <v>946.73</v>
      </c>
      <c r="T21" s="93">
        <v>996.17</v>
      </c>
      <c r="U21" s="92">
        <v>631.6</v>
      </c>
      <c r="V21" s="93">
        <v>65.85</v>
      </c>
      <c r="W21" s="94">
        <v>2514.4</v>
      </c>
      <c r="X21" s="93">
        <v>423.56</v>
      </c>
      <c r="Y21" s="59">
        <f t="shared" si="0"/>
        <v>270239.6599999999</v>
      </c>
      <c r="Z21" s="41">
        <v>34.7897</v>
      </c>
      <c r="AA21" s="41">
        <v>34.7897</v>
      </c>
      <c r="AB21"/>
    </row>
    <row r="22" spans="1:28" ht="15" customHeight="1">
      <c r="A22" s="16">
        <v>12</v>
      </c>
      <c r="B22" s="92">
        <v>96785.02</v>
      </c>
      <c r="C22" s="92">
        <v>162989.3</v>
      </c>
      <c r="D22" s="92">
        <v>8803.02</v>
      </c>
      <c r="E22" s="92">
        <v>1816.97</v>
      </c>
      <c r="F22" s="92">
        <v>598.38</v>
      </c>
      <c r="G22" s="93">
        <v>1000.96</v>
      </c>
      <c r="H22" s="92">
        <v>3651.34</v>
      </c>
      <c r="I22" s="92">
        <v>717.07</v>
      </c>
      <c r="J22" s="93">
        <v>551.35</v>
      </c>
      <c r="K22" s="92">
        <v>6440.94</v>
      </c>
      <c r="L22" s="92">
        <v>4052.24</v>
      </c>
      <c r="M22" s="94">
        <v>1230.88</v>
      </c>
      <c r="N22" s="94">
        <v>534.97</v>
      </c>
      <c r="O22" s="94">
        <v>399.4</v>
      </c>
      <c r="P22" s="94">
        <v>1132.95</v>
      </c>
      <c r="Q22" s="94">
        <v>4303.25</v>
      </c>
      <c r="R22" s="94">
        <v>1595.53</v>
      </c>
      <c r="S22" s="92">
        <v>934.5</v>
      </c>
      <c r="T22" s="93">
        <v>872.37</v>
      </c>
      <c r="U22" s="92">
        <v>614.53</v>
      </c>
      <c r="V22" s="93">
        <v>61.27</v>
      </c>
      <c r="W22" s="94">
        <v>2272.76</v>
      </c>
      <c r="X22" s="93">
        <v>375.51</v>
      </c>
      <c r="Y22" s="59">
        <f t="shared" si="0"/>
        <v>301734.5100000001</v>
      </c>
      <c r="Z22" s="41">
        <v>34.7278</v>
      </c>
      <c r="AA22" s="41">
        <v>34.7278</v>
      </c>
      <c r="AB22"/>
    </row>
    <row r="23" spans="1:28" ht="15" customHeight="1">
      <c r="A23" s="16">
        <v>13</v>
      </c>
      <c r="B23" s="92">
        <v>94056.21</v>
      </c>
      <c r="C23" s="92">
        <v>169589.45</v>
      </c>
      <c r="D23" s="92">
        <v>8548.77</v>
      </c>
      <c r="E23" s="92">
        <v>1777.38</v>
      </c>
      <c r="F23" s="92">
        <v>573.96</v>
      </c>
      <c r="G23" s="93">
        <v>952.87</v>
      </c>
      <c r="H23" s="92">
        <v>3621.3</v>
      </c>
      <c r="I23" s="92">
        <v>673.58</v>
      </c>
      <c r="J23" s="93">
        <v>540.15</v>
      </c>
      <c r="K23" s="92">
        <v>7136.13</v>
      </c>
      <c r="L23" s="92">
        <v>3985.85</v>
      </c>
      <c r="M23" s="94">
        <v>1196.2</v>
      </c>
      <c r="N23" s="94">
        <v>536.04</v>
      </c>
      <c r="O23" s="94">
        <v>412.04</v>
      </c>
      <c r="P23" s="94">
        <v>1082.01</v>
      </c>
      <c r="Q23" s="94">
        <v>4111.65</v>
      </c>
      <c r="R23" s="94">
        <v>1564.51</v>
      </c>
      <c r="S23" s="92">
        <v>879.59</v>
      </c>
      <c r="T23" s="93">
        <v>891.95</v>
      </c>
      <c r="U23" s="92">
        <v>619.48</v>
      </c>
      <c r="V23" s="93">
        <v>56.24</v>
      </c>
      <c r="W23" s="94">
        <v>2303.38</v>
      </c>
      <c r="X23" s="93">
        <v>392.94</v>
      </c>
      <c r="Y23" s="59">
        <f t="shared" si="0"/>
        <v>305501.6800000001</v>
      </c>
      <c r="Z23" s="41">
        <v>34.6489</v>
      </c>
      <c r="AA23" s="41">
        <v>34.6489</v>
      </c>
      <c r="AB23"/>
    </row>
    <row r="24" spans="1:28" ht="15.75" customHeight="1">
      <c r="A24" s="16">
        <v>14</v>
      </c>
      <c r="B24" s="92">
        <v>98952.03</v>
      </c>
      <c r="C24" s="92">
        <v>169376.47</v>
      </c>
      <c r="D24" s="92">
        <v>8894.81</v>
      </c>
      <c r="E24" s="92">
        <v>1567.83</v>
      </c>
      <c r="F24" s="92">
        <v>587.72</v>
      </c>
      <c r="G24" s="93">
        <v>986.58</v>
      </c>
      <c r="H24" s="92">
        <v>3653.4</v>
      </c>
      <c r="I24" s="92">
        <v>689.23</v>
      </c>
      <c r="J24" s="93">
        <v>588.46</v>
      </c>
      <c r="K24" s="92">
        <v>6741.59</v>
      </c>
      <c r="L24" s="92">
        <v>4234.79</v>
      </c>
      <c r="M24" s="94">
        <v>1217.56</v>
      </c>
      <c r="N24" s="94">
        <v>553.49</v>
      </c>
      <c r="O24" s="94">
        <v>423.51</v>
      </c>
      <c r="P24" s="94">
        <v>1123.13</v>
      </c>
      <c r="Q24" s="94">
        <v>4279.45</v>
      </c>
      <c r="R24" s="94">
        <v>1702.91</v>
      </c>
      <c r="S24" s="92">
        <v>906.21</v>
      </c>
      <c r="T24" s="93">
        <v>903.34</v>
      </c>
      <c r="U24" s="92">
        <v>643.32</v>
      </c>
      <c r="V24" s="93">
        <v>58.07</v>
      </c>
      <c r="W24" s="94">
        <v>2375.84</v>
      </c>
      <c r="X24" s="93">
        <v>455.16</v>
      </c>
      <c r="Y24" s="59">
        <f t="shared" si="0"/>
        <v>310914.9000000001</v>
      </c>
      <c r="Z24" s="41">
        <v>34.6042</v>
      </c>
      <c r="AA24" s="41">
        <v>34.6042</v>
      </c>
      <c r="AB24"/>
    </row>
    <row r="25" spans="1:28" ht="15" customHeight="1">
      <c r="A25" s="16">
        <v>15</v>
      </c>
      <c r="B25" s="92">
        <v>104697.77</v>
      </c>
      <c r="C25" s="92">
        <v>172267.81</v>
      </c>
      <c r="D25" s="92">
        <v>9266.44</v>
      </c>
      <c r="E25" s="92">
        <v>2152.09</v>
      </c>
      <c r="F25" s="92">
        <v>631.39</v>
      </c>
      <c r="G25" s="93">
        <v>1086.31</v>
      </c>
      <c r="H25" s="92">
        <v>3675.08</v>
      </c>
      <c r="I25" s="92">
        <v>745.4</v>
      </c>
      <c r="J25" s="93">
        <v>612.72</v>
      </c>
      <c r="K25" s="92">
        <v>7108.36</v>
      </c>
      <c r="L25" s="92">
        <v>4465.28</v>
      </c>
      <c r="M25" s="94">
        <v>1381.35</v>
      </c>
      <c r="N25" s="94">
        <v>592.93</v>
      </c>
      <c r="O25" s="94">
        <v>443.47</v>
      </c>
      <c r="P25" s="94">
        <v>1220.53</v>
      </c>
      <c r="Q25" s="94">
        <v>4498.46</v>
      </c>
      <c r="R25" s="94">
        <v>1749.32</v>
      </c>
      <c r="S25" s="92">
        <v>1096.56</v>
      </c>
      <c r="T25" s="93">
        <v>940.35</v>
      </c>
      <c r="U25" s="92">
        <v>655.05</v>
      </c>
      <c r="V25" s="93">
        <v>61.61</v>
      </c>
      <c r="W25" s="94">
        <v>2533.76</v>
      </c>
      <c r="X25" s="93">
        <v>457.82</v>
      </c>
      <c r="Y25" s="59">
        <f t="shared" si="0"/>
        <v>322339.86000000004</v>
      </c>
      <c r="Z25" s="41">
        <v>34.5538</v>
      </c>
      <c r="AA25" s="41">
        <v>34.5538</v>
      </c>
      <c r="AB25"/>
    </row>
    <row r="26" spans="1:28" ht="15" customHeight="1">
      <c r="A26" s="18">
        <v>16</v>
      </c>
      <c r="B26" s="92">
        <v>99771.16</v>
      </c>
      <c r="C26" s="92">
        <v>158177.06</v>
      </c>
      <c r="D26" s="92">
        <v>8710.48</v>
      </c>
      <c r="E26" s="92">
        <v>1904.33</v>
      </c>
      <c r="F26" s="92">
        <v>645.45</v>
      </c>
      <c r="G26" s="93">
        <v>1084.73</v>
      </c>
      <c r="H26" s="92">
        <v>3407.34</v>
      </c>
      <c r="I26" s="92">
        <v>761.06</v>
      </c>
      <c r="J26" s="93">
        <v>626.98</v>
      </c>
      <c r="K26" s="92">
        <v>6692.2</v>
      </c>
      <c r="L26" s="92">
        <v>4300.23</v>
      </c>
      <c r="M26" s="94">
        <v>1259.27</v>
      </c>
      <c r="N26" s="94">
        <v>583.7</v>
      </c>
      <c r="O26" s="94">
        <v>421.32</v>
      </c>
      <c r="P26" s="94">
        <v>1227.35</v>
      </c>
      <c r="Q26" s="94">
        <v>4343.13</v>
      </c>
      <c r="R26" s="94">
        <v>1682.32</v>
      </c>
      <c r="S26" s="92">
        <v>1032.02</v>
      </c>
      <c r="T26" s="93">
        <v>907.76</v>
      </c>
      <c r="U26" s="92">
        <v>681.87</v>
      </c>
      <c r="V26" s="93">
        <v>58.32</v>
      </c>
      <c r="W26" s="94">
        <v>2500.82</v>
      </c>
      <c r="X26" s="93">
        <v>434.65</v>
      </c>
      <c r="Y26" s="59">
        <f t="shared" si="0"/>
        <v>301213.5500000001</v>
      </c>
      <c r="Z26" s="41">
        <v>34.4864</v>
      </c>
      <c r="AA26" s="41">
        <v>34.4864</v>
      </c>
      <c r="AB26"/>
    </row>
    <row r="27" spans="1:28" ht="15.75" customHeight="1">
      <c r="A27" s="18">
        <v>17</v>
      </c>
      <c r="B27" s="92">
        <v>94244.62</v>
      </c>
      <c r="C27" s="92">
        <v>130454.91</v>
      </c>
      <c r="D27" s="92">
        <v>9617.92</v>
      </c>
      <c r="E27" s="92">
        <v>2112.6</v>
      </c>
      <c r="F27" s="92">
        <v>672.86</v>
      </c>
      <c r="G27" s="93">
        <v>1075.33</v>
      </c>
      <c r="H27" s="92">
        <v>3966.89</v>
      </c>
      <c r="I27" s="92">
        <v>794.31</v>
      </c>
      <c r="J27" s="93">
        <v>639.07</v>
      </c>
      <c r="K27" s="92">
        <v>6896.61</v>
      </c>
      <c r="L27" s="92">
        <v>4594.01</v>
      </c>
      <c r="M27" s="94">
        <v>1370.44</v>
      </c>
      <c r="N27" s="94">
        <v>614.68</v>
      </c>
      <c r="O27" s="94">
        <v>459.15</v>
      </c>
      <c r="P27" s="94">
        <v>1279.04</v>
      </c>
      <c r="Q27" s="94">
        <v>4774.09</v>
      </c>
      <c r="R27" s="94">
        <v>1823.86</v>
      </c>
      <c r="S27" s="92">
        <v>1037.7</v>
      </c>
      <c r="T27" s="93">
        <v>984.83</v>
      </c>
      <c r="U27" s="92">
        <v>739.18</v>
      </c>
      <c r="V27" s="93">
        <v>68.03</v>
      </c>
      <c r="W27" s="94">
        <v>2688.8</v>
      </c>
      <c r="X27" s="93">
        <v>490.37</v>
      </c>
      <c r="Y27" s="59">
        <f t="shared" si="0"/>
        <v>271399.30000000005</v>
      </c>
      <c r="Z27" s="41">
        <v>34.4864</v>
      </c>
      <c r="AA27" s="41">
        <v>34.4864</v>
      </c>
      <c r="AB27"/>
    </row>
    <row r="28" spans="1:28" ht="15" customHeight="1">
      <c r="A28" s="18">
        <v>18</v>
      </c>
      <c r="B28" s="92">
        <v>102636.55</v>
      </c>
      <c r="C28" s="92">
        <v>102477.86</v>
      </c>
      <c r="D28" s="92">
        <v>11093.66</v>
      </c>
      <c r="E28" s="92">
        <v>2236.04</v>
      </c>
      <c r="F28" s="92">
        <v>723.3</v>
      </c>
      <c r="G28" s="93">
        <v>1153.38</v>
      </c>
      <c r="H28" s="92">
        <v>4053.99</v>
      </c>
      <c r="I28" s="92">
        <v>813.66</v>
      </c>
      <c r="J28" s="93">
        <v>645.29</v>
      </c>
      <c r="K28" s="92">
        <v>7480.24</v>
      </c>
      <c r="L28" s="92">
        <v>5034.67</v>
      </c>
      <c r="M28" s="94">
        <v>1433.07</v>
      </c>
      <c r="N28" s="94">
        <v>647.79</v>
      </c>
      <c r="O28" s="94">
        <v>499.3</v>
      </c>
      <c r="P28" s="94">
        <v>1278.84</v>
      </c>
      <c r="Q28" s="94">
        <v>4903.35</v>
      </c>
      <c r="R28" s="94">
        <v>1876.49</v>
      </c>
      <c r="S28" s="92">
        <v>1052.82</v>
      </c>
      <c r="T28" s="93">
        <v>914.09</v>
      </c>
      <c r="U28" s="92">
        <v>710.23</v>
      </c>
      <c r="V28" s="93">
        <v>75.29</v>
      </c>
      <c r="W28" s="94">
        <v>2839.86</v>
      </c>
      <c r="X28" s="93">
        <v>486.89</v>
      </c>
      <c r="Y28" s="59">
        <f t="shared" si="0"/>
        <v>255066.66000000003</v>
      </c>
      <c r="Z28" s="41">
        <v>34.4864</v>
      </c>
      <c r="AA28" s="41">
        <v>34.4864</v>
      </c>
      <c r="AB28"/>
    </row>
    <row r="29" spans="1:28" ht="15.75" customHeight="1">
      <c r="A29" s="18">
        <v>19</v>
      </c>
      <c r="B29" s="92">
        <v>105624.5</v>
      </c>
      <c r="C29" s="92">
        <v>144803.73</v>
      </c>
      <c r="D29" s="92">
        <v>10060.11</v>
      </c>
      <c r="E29" s="92">
        <v>2085.7</v>
      </c>
      <c r="F29" s="92">
        <v>643.1</v>
      </c>
      <c r="G29" s="93">
        <v>1168.21</v>
      </c>
      <c r="H29" s="92">
        <v>3754.13</v>
      </c>
      <c r="I29" s="92">
        <v>782.87</v>
      </c>
      <c r="J29" s="93">
        <v>606.35</v>
      </c>
      <c r="K29" s="92">
        <v>7173.62</v>
      </c>
      <c r="L29" s="92">
        <v>4776.64</v>
      </c>
      <c r="M29" s="94">
        <v>1385.1</v>
      </c>
      <c r="N29" s="94">
        <v>629.43</v>
      </c>
      <c r="O29" s="94">
        <v>462.26</v>
      </c>
      <c r="P29" s="94">
        <v>1238.6</v>
      </c>
      <c r="Q29" s="94">
        <v>4648.7</v>
      </c>
      <c r="R29" s="94">
        <v>1757.94</v>
      </c>
      <c r="S29" s="92">
        <v>1059.84</v>
      </c>
      <c r="T29" s="93">
        <v>918.44</v>
      </c>
      <c r="U29" s="92">
        <v>718.77</v>
      </c>
      <c r="V29" s="93">
        <v>59.4</v>
      </c>
      <c r="W29" s="94">
        <v>2624.62</v>
      </c>
      <c r="X29" s="93">
        <v>437.08</v>
      </c>
      <c r="Y29" s="59">
        <f t="shared" si="0"/>
        <v>297419.1400000001</v>
      </c>
      <c r="Z29" s="41">
        <v>34.4399</v>
      </c>
      <c r="AA29" s="41">
        <v>34.4399</v>
      </c>
      <c r="AB29"/>
    </row>
    <row r="30" spans="1:28" ht="15" customHeight="1">
      <c r="A30" s="18">
        <v>20</v>
      </c>
      <c r="B30" s="92">
        <v>119853.8</v>
      </c>
      <c r="C30" s="92">
        <v>103162.49</v>
      </c>
      <c r="D30" s="92">
        <v>13584.28</v>
      </c>
      <c r="E30" s="92">
        <v>2645.99</v>
      </c>
      <c r="F30" s="92">
        <v>798.9</v>
      </c>
      <c r="G30" s="93">
        <v>1482.38</v>
      </c>
      <c r="H30" s="92">
        <v>4554.81</v>
      </c>
      <c r="I30" s="92">
        <v>965.68</v>
      </c>
      <c r="J30" s="93">
        <v>796.33</v>
      </c>
      <c r="K30" s="92">
        <v>8799.01</v>
      </c>
      <c r="L30" s="92">
        <v>7269</v>
      </c>
      <c r="M30" s="94">
        <v>1771.8</v>
      </c>
      <c r="N30" s="94">
        <v>798.51</v>
      </c>
      <c r="O30" s="94">
        <v>640.04</v>
      </c>
      <c r="P30" s="94">
        <v>1567.63</v>
      </c>
      <c r="Q30" s="94">
        <v>6070.04</v>
      </c>
      <c r="R30" s="94">
        <v>2206.41</v>
      </c>
      <c r="S30" s="92">
        <v>975.59</v>
      </c>
      <c r="T30" s="93">
        <v>1140.21</v>
      </c>
      <c r="U30" s="92">
        <v>815.43</v>
      </c>
      <c r="V30" s="93">
        <v>64.98</v>
      </c>
      <c r="W30" s="94">
        <v>4110.9</v>
      </c>
      <c r="X30" s="93">
        <v>590.25</v>
      </c>
      <c r="Y30" s="59">
        <f t="shared" si="0"/>
        <v>284664.45999999996</v>
      </c>
      <c r="Z30" s="41">
        <v>34.4712</v>
      </c>
      <c r="AA30" s="41">
        <v>34.4712</v>
      </c>
      <c r="AB30"/>
    </row>
    <row r="31" spans="1:28" ht="15" customHeight="1">
      <c r="A31" s="18">
        <v>21</v>
      </c>
      <c r="B31" s="92">
        <v>128353.13</v>
      </c>
      <c r="C31" s="92">
        <v>46116.43</v>
      </c>
      <c r="D31" s="92">
        <v>13792.48</v>
      </c>
      <c r="E31" s="92">
        <v>2690.7</v>
      </c>
      <c r="F31" s="92">
        <v>884.51</v>
      </c>
      <c r="G31" s="93">
        <v>1498.54</v>
      </c>
      <c r="H31" s="92">
        <v>4970.28</v>
      </c>
      <c r="I31" s="92">
        <v>999.81</v>
      </c>
      <c r="J31" s="93">
        <v>816.33</v>
      </c>
      <c r="K31" s="92">
        <v>9188.47</v>
      </c>
      <c r="L31" s="92">
        <v>8018.85</v>
      </c>
      <c r="M31" s="94">
        <v>1805.9</v>
      </c>
      <c r="N31" s="94">
        <v>812.42</v>
      </c>
      <c r="O31" s="94">
        <v>708.91</v>
      </c>
      <c r="P31" s="94">
        <v>1613.68</v>
      </c>
      <c r="Q31" s="94">
        <v>6259.26</v>
      </c>
      <c r="R31" s="94">
        <v>2350.9</v>
      </c>
      <c r="S31" s="92">
        <v>1511.66</v>
      </c>
      <c r="T31" s="93">
        <v>1221.68</v>
      </c>
      <c r="U31" s="92">
        <v>825.03</v>
      </c>
      <c r="V31" s="93">
        <v>73.21</v>
      </c>
      <c r="W31" s="94">
        <v>4850.25</v>
      </c>
      <c r="X31" s="93">
        <v>617.75</v>
      </c>
      <c r="Y31" s="59">
        <f t="shared" si="0"/>
        <v>239980.18000000002</v>
      </c>
      <c r="Z31" s="41">
        <v>34.5521</v>
      </c>
      <c r="AA31" s="41">
        <v>34.5521</v>
      </c>
      <c r="AB31"/>
    </row>
    <row r="32" spans="1:28" ht="15" customHeight="1">
      <c r="A32" s="18">
        <v>22</v>
      </c>
      <c r="B32" s="92">
        <v>125584.12</v>
      </c>
      <c r="C32" s="92">
        <v>48576.36</v>
      </c>
      <c r="D32" s="92">
        <v>14679.27</v>
      </c>
      <c r="E32" s="92">
        <v>2678.83</v>
      </c>
      <c r="F32" s="92">
        <v>895.41</v>
      </c>
      <c r="G32" s="93">
        <v>1520.98</v>
      </c>
      <c r="H32" s="92">
        <v>5209.64</v>
      </c>
      <c r="I32" s="92">
        <v>1038.79</v>
      </c>
      <c r="J32" s="93">
        <v>846.28</v>
      </c>
      <c r="K32" s="92">
        <v>9667.78</v>
      </c>
      <c r="L32" s="92">
        <v>8911.17</v>
      </c>
      <c r="M32" s="94">
        <v>1737.18</v>
      </c>
      <c r="N32" s="94">
        <v>886.86</v>
      </c>
      <c r="O32" s="94">
        <v>770.74</v>
      </c>
      <c r="P32" s="94">
        <v>1670.05</v>
      </c>
      <c r="Q32" s="94">
        <v>6355.67</v>
      </c>
      <c r="R32" s="94">
        <v>2452.27</v>
      </c>
      <c r="S32" s="92">
        <v>1293.61</v>
      </c>
      <c r="T32" s="93">
        <v>1186.01</v>
      </c>
      <c r="U32" s="92">
        <v>902.99</v>
      </c>
      <c r="V32" s="93">
        <v>61.75</v>
      </c>
      <c r="W32" s="94">
        <v>5286.5</v>
      </c>
      <c r="X32" s="93">
        <v>670.56</v>
      </c>
      <c r="Y32" s="59">
        <f t="shared" si="0"/>
        <v>242882.81999999995</v>
      </c>
      <c r="Z32" s="41">
        <v>34.6251</v>
      </c>
      <c r="AA32" s="41">
        <v>34.6251</v>
      </c>
      <c r="AB32"/>
    </row>
    <row r="33" spans="1:28" ht="15.75" customHeight="1">
      <c r="A33" s="18">
        <v>23</v>
      </c>
      <c r="B33" s="92">
        <v>124352.3</v>
      </c>
      <c r="C33" s="92">
        <v>51464.3</v>
      </c>
      <c r="D33" s="92">
        <v>15194.52</v>
      </c>
      <c r="E33" s="92">
        <v>2716.04</v>
      </c>
      <c r="F33" s="92">
        <v>954.81</v>
      </c>
      <c r="G33" s="93">
        <v>1627.23</v>
      </c>
      <c r="H33" s="92">
        <v>5612.72</v>
      </c>
      <c r="I33" s="92">
        <v>1146.52</v>
      </c>
      <c r="J33" s="93">
        <v>895.37</v>
      </c>
      <c r="K33" s="92">
        <v>10369.75</v>
      </c>
      <c r="L33" s="92">
        <v>9834.98</v>
      </c>
      <c r="M33" s="94">
        <v>1937.25</v>
      </c>
      <c r="N33" s="94">
        <v>897.66</v>
      </c>
      <c r="O33" s="94">
        <v>813.49</v>
      </c>
      <c r="P33" s="94">
        <v>1770.29</v>
      </c>
      <c r="Q33" s="94">
        <v>6520.04</v>
      </c>
      <c r="R33" s="94">
        <v>2547.33</v>
      </c>
      <c r="S33" s="92">
        <v>1460.43</v>
      </c>
      <c r="T33" s="93">
        <v>1310.69</v>
      </c>
      <c r="U33" s="92">
        <v>924.65</v>
      </c>
      <c r="V33" s="93">
        <v>132.82</v>
      </c>
      <c r="W33" s="94">
        <v>5628.73</v>
      </c>
      <c r="X33" s="93">
        <v>748.9</v>
      </c>
      <c r="Y33" s="59">
        <f t="shared" si="0"/>
        <v>248860.82</v>
      </c>
      <c r="Z33" s="41">
        <v>34.5732</v>
      </c>
      <c r="AA33" s="41">
        <v>34.5732</v>
      </c>
      <c r="AB33"/>
    </row>
    <row r="34" spans="1:28" ht="15" customHeight="1">
      <c r="A34" s="18">
        <v>24</v>
      </c>
      <c r="B34" s="92">
        <v>121684.61</v>
      </c>
      <c r="C34" s="92">
        <v>80174.73</v>
      </c>
      <c r="D34" s="92">
        <v>16078.62</v>
      </c>
      <c r="E34" s="92">
        <v>3119.77</v>
      </c>
      <c r="F34" s="92">
        <v>975.94</v>
      </c>
      <c r="G34" s="93">
        <v>1661.65</v>
      </c>
      <c r="H34" s="92">
        <v>5959.35</v>
      </c>
      <c r="I34" s="92">
        <v>1144.73</v>
      </c>
      <c r="J34" s="93">
        <v>906.42</v>
      </c>
      <c r="K34" s="92">
        <v>10764.88</v>
      </c>
      <c r="L34" s="92">
        <v>10022.77</v>
      </c>
      <c r="M34" s="94">
        <v>2015.44</v>
      </c>
      <c r="N34" s="94">
        <v>980.73</v>
      </c>
      <c r="O34" s="94">
        <v>910.37</v>
      </c>
      <c r="P34" s="94">
        <v>2081.5</v>
      </c>
      <c r="Q34" s="94">
        <v>7378.93</v>
      </c>
      <c r="R34" s="94">
        <v>2840.28</v>
      </c>
      <c r="S34" s="92">
        <v>1576.94</v>
      </c>
      <c r="T34" s="93">
        <v>1470.35</v>
      </c>
      <c r="U34" s="92">
        <v>1060.01</v>
      </c>
      <c r="V34" s="93">
        <v>80.64</v>
      </c>
      <c r="W34" s="94">
        <v>5750.94</v>
      </c>
      <c r="X34" s="93">
        <v>740.47</v>
      </c>
      <c r="Y34" s="59">
        <f t="shared" si="0"/>
        <v>279380.07</v>
      </c>
      <c r="Z34" s="41">
        <v>34.5732</v>
      </c>
      <c r="AA34" s="41">
        <v>34.5732</v>
      </c>
      <c r="AB34"/>
    </row>
    <row r="35" spans="1:28" ht="15" customHeight="1">
      <c r="A35" s="18">
        <v>25</v>
      </c>
      <c r="B35" s="92">
        <v>125341.53</v>
      </c>
      <c r="C35" s="92">
        <v>122832.36</v>
      </c>
      <c r="D35" s="92">
        <v>17358.01</v>
      </c>
      <c r="E35" s="92">
        <v>2986.09</v>
      </c>
      <c r="F35" s="92">
        <v>966.03</v>
      </c>
      <c r="G35" s="93">
        <v>1519.34</v>
      </c>
      <c r="H35" s="92">
        <v>5688.19</v>
      </c>
      <c r="I35" s="92">
        <v>1192.12</v>
      </c>
      <c r="J35" s="93">
        <v>927.51</v>
      </c>
      <c r="K35" s="92">
        <v>10844.36</v>
      </c>
      <c r="L35" s="92">
        <v>9809.16</v>
      </c>
      <c r="M35" s="94">
        <v>1955.76</v>
      </c>
      <c r="N35" s="94">
        <v>962.62</v>
      </c>
      <c r="O35" s="94">
        <v>888.43</v>
      </c>
      <c r="P35" s="94">
        <v>1845.35</v>
      </c>
      <c r="Q35" s="94">
        <v>7158.66</v>
      </c>
      <c r="R35" s="94">
        <v>2870.97</v>
      </c>
      <c r="S35" s="92">
        <v>1492.84</v>
      </c>
      <c r="T35" s="93">
        <v>1419.52</v>
      </c>
      <c r="U35" s="92">
        <v>1012.13</v>
      </c>
      <c r="V35" s="93">
        <v>105.11</v>
      </c>
      <c r="W35" s="94">
        <v>5331.46</v>
      </c>
      <c r="X35" s="93">
        <v>664.41</v>
      </c>
      <c r="Y35" s="59">
        <f t="shared" si="0"/>
        <v>325171.96</v>
      </c>
      <c r="Z35" s="41">
        <v>34.5732</v>
      </c>
      <c r="AA35" s="41">
        <v>34.5732</v>
      </c>
      <c r="AB35"/>
    </row>
    <row r="36" spans="1:28" ht="15.75" customHeight="1">
      <c r="A36" s="18">
        <v>26</v>
      </c>
      <c r="B36" s="92">
        <v>133956.86</v>
      </c>
      <c r="C36" s="92">
        <v>174746.86</v>
      </c>
      <c r="D36" s="92">
        <v>16616.67</v>
      </c>
      <c r="E36" s="92">
        <v>2968.51</v>
      </c>
      <c r="F36" s="92">
        <v>1071.05</v>
      </c>
      <c r="G36" s="93">
        <v>1866.48</v>
      </c>
      <c r="H36" s="92">
        <v>6341.48</v>
      </c>
      <c r="I36" s="92">
        <v>1244.67</v>
      </c>
      <c r="J36" s="93">
        <v>1033.6</v>
      </c>
      <c r="K36" s="92">
        <v>11973.54</v>
      </c>
      <c r="L36" s="92">
        <v>12054.91</v>
      </c>
      <c r="M36" s="94">
        <v>2066.56</v>
      </c>
      <c r="N36" s="94">
        <v>983.27</v>
      </c>
      <c r="O36" s="94">
        <v>914.07</v>
      </c>
      <c r="P36" s="94">
        <v>1937.36</v>
      </c>
      <c r="Q36" s="94">
        <v>7173.77</v>
      </c>
      <c r="R36" s="94">
        <v>2933.06</v>
      </c>
      <c r="S36" s="92">
        <v>1336.89</v>
      </c>
      <c r="T36" s="93">
        <v>1390.81</v>
      </c>
      <c r="U36" s="92">
        <v>1007.12</v>
      </c>
      <c r="V36" s="93">
        <v>107.33</v>
      </c>
      <c r="W36" s="94">
        <v>6402.15</v>
      </c>
      <c r="X36" s="93">
        <v>747.3</v>
      </c>
      <c r="Y36" s="59">
        <f t="shared" si="0"/>
        <v>390874.3199999999</v>
      </c>
      <c r="Z36" s="41">
        <v>34.6311</v>
      </c>
      <c r="AA36" s="41">
        <v>34.6311</v>
      </c>
      <c r="AB36"/>
    </row>
    <row r="37" spans="1:28" ht="15" customHeight="1">
      <c r="A37" s="18">
        <v>27</v>
      </c>
      <c r="B37" s="92">
        <v>129562.02</v>
      </c>
      <c r="C37" s="92">
        <v>168697.55</v>
      </c>
      <c r="D37" s="92">
        <v>14970.79</v>
      </c>
      <c r="E37" s="92">
        <v>2663.61</v>
      </c>
      <c r="F37" s="92">
        <v>954.55</v>
      </c>
      <c r="G37" s="93">
        <v>1491.55</v>
      </c>
      <c r="H37" s="92">
        <v>6040.44</v>
      </c>
      <c r="I37" s="92">
        <v>1064.96</v>
      </c>
      <c r="J37" s="93">
        <v>891.55</v>
      </c>
      <c r="K37" s="92">
        <v>10571.71</v>
      </c>
      <c r="L37" s="92">
        <v>8109.74</v>
      </c>
      <c r="M37" s="94">
        <v>1856.41</v>
      </c>
      <c r="N37" s="94">
        <v>873.09</v>
      </c>
      <c r="O37" s="94">
        <v>750.06</v>
      </c>
      <c r="P37" s="94">
        <v>1773.62</v>
      </c>
      <c r="Q37" s="94">
        <v>6585.99</v>
      </c>
      <c r="R37" s="94">
        <v>2506.92</v>
      </c>
      <c r="S37" s="92">
        <v>1248.48</v>
      </c>
      <c r="T37" s="93">
        <v>1307.21</v>
      </c>
      <c r="U37" s="92">
        <v>897.48</v>
      </c>
      <c r="V37" s="93">
        <v>87.75</v>
      </c>
      <c r="W37" s="94">
        <v>6151.07</v>
      </c>
      <c r="X37" s="93">
        <v>724.58</v>
      </c>
      <c r="Y37" s="59">
        <f t="shared" si="0"/>
        <v>369781.12999999995</v>
      </c>
      <c r="Z37" s="41">
        <v>34.6271</v>
      </c>
      <c r="AA37" s="41">
        <v>34.6271</v>
      </c>
      <c r="AB37"/>
    </row>
    <row r="38" spans="1:28" ht="15" customHeight="1">
      <c r="A38" s="18">
        <v>28</v>
      </c>
      <c r="B38" s="92">
        <v>138382.42</v>
      </c>
      <c r="C38" s="92">
        <v>178450.63</v>
      </c>
      <c r="D38" s="92">
        <v>15565.1</v>
      </c>
      <c r="E38" s="92">
        <v>2872.96</v>
      </c>
      <c r="F38" s="92">
        <v>953.97</v>
      </c>
      <c r="G38" s="93">
        <v>1671.07</v>
      </c>
      <c r="H38" s="92">
        <v>6136.08</v>
      </c>
      <c r="I38" s="92">
        <v>1119.63</v>
      </c>
      <c r="J38" s="93">
        <v>964.93</v>
      </c>
      <c r="K38" s="92">
        <v>10861</v>
      </c>
      <c r="L38" s="92">
        <v>8276.97</v>
      </c>
      <c r="M38" s="94">
        <v>1996.51</v>
      </c>
      <c r="N38" s="94">
        <v>942.5</v>
      </c>
      <c r="O38" s="94">
        <v>843.44</v>
      </c>
      <c r="P38" s="94">
        <v>1945.94</v>
      </c>
      <c r="Q38" s="94">
        <v>7198.22</v>
      </c>
      <c r="R38" s="94">
        <v>2692.33</v>
      </c>
      <c r="S38" s="92">
        <v>1282.9</v>
      </c>
      <c r="T38" s="93">
        <v>1300.53</v>
      </c>
      <c r="U38" s="92">
        <v>1021.6</v>
      </c>
      <c r="V38" s="93">
        <v>101.06</v>
      </c>
      <c r="W38" s="94">
        <v>6131.75</v>
      </c>
      <c r="X38" s="93">
        <v>762.35</v>
      </c>
      <c r="Y38" s="59">
        <f t="shared" si="0"/>
        <v>391473.89</v>
      </c>
      <c r="Z38" s="41">
        <v>34.6807</v>
      </c>
      <c r="AA38" s="41">
        <v>34.6807</v>
      </c>
      <c r="AB38"/>
    </row>
    <row r="39" spans="1:28" ht="15" customHeight="1">
      <c r="A39" s="18">
        <v>29</v>
      </c>
      <c r="B39" s="92">
        <v>128864.06</v>
      </c>
      <c r="C39" s="92">
        <v>168306.31</v>
      </c>
      <c r="D39" s="92">
        <v>15096.76</v>
      </c>
      <c r="E39" s="92">
        <v>2700.21</v>
      </c>
      <c r="F39" s="92">
        <v>1003.74</v>
      </c>
      <c r="G39" s="93">
        <v>1564.17</v>
      </c>
      <c r="H39" s="92">
        <v>5750.55</v>
      </c>
      <c r="I39" s="92">
        <v>1064.15</v>
      </c>
      <c r="J39" s="93">
        <v>921.82</v>
      </c>
      <c r="K39" s="92">
        <v>10790.69</v>
      </c>
      <c r="L39" s="92">
        <v>8405.08</v>
      </c>
      <c r="M39" s="94">
        <v>1871.08</v>
      </c>
      <c r="N39" s="94">
        <v>906.99</v>
      </c>
      <c r="O39" s="94">
        <v>762.97</v>
      </c>
      <c r="P39" s="94">
        <v>1825.54</v>
      </c>
      <c r="Q39" s="94">
        <v>6959.66</v>
      </c>
      <c r="R39" s="94">
        <v>2664.63</v>
      </c>
      <c r="S39" s="92">
        <v>1323.98</v>
      </c>
      <c r="T39" s="93">
        <v>1307.15</v>
      </c>
      <c r="U39" s="92">
        <v>955.43</v>
      </c>
      <c r="V39" s="93">
        <v>86.47</v>
      </c>
      <c r="W39" s="94">
        <v>6323.56</v>
      </c>
      <c r="X39" s="93">
        <v>797.54</v>
      </c>
      <c r="Y39" s="59">
        <f t="shared" si="0"/>
        <v>370252.5399999999</v>
      </c>
      <c r="Z39" s="41">
        <v>34.6414</v>
      </c>
      <c r="AA39" s="41">
        <v>34.6414</v>
      </c>
      <c r="AB39"/>
    </row>
    <row r="40" spans="1:28" ht="15" customHeight="1">
      <c r="A40" s="18">
        <v>30</v>
      </c>
      <c r="B40" s="92">
        <v>120240.66</v>
      </c>
      <c r="C40" s="92">
        <v>172042.39</v>
      </c>
      <c r="D40" s="92">
        <v>13353.79</v>
      </c>
      <c r="E40" s="92">
        <v>2493.91</v>
      </c>
      <c r="F40" s="92">
        <v>898.63</v>
      </c>
      <c r="G40" s="93">
        <v>1328.54</v>
      </c>
      <c r="H40" s="92">
        <v>5217.84</v>
      </c>
      <c r="I40" s="92">
        <v>972.27</v>
      </c>
      <c r="J40" s="93">
        <v>867.15</v>
      </c>
      <c r="K40" s="92">
        <v>9039.88</v>
      </c>
      <c r="L40" s="92">
        <v>8065.06</v>
      </c>
      <c r="M40" s="94">
        <v>1826.65</v>
      </c>
      <c r="N40" s="94">
        <v>837.56</v>
      </c>
      <c r="O40" s="94">
        <v>714.58</v>
      </c>
      <c r="P40" s="94">
        <v>1597.04</v>
      </c>
      <c r="Q40" s="94">
        <v>5995.64</v>
      </c>
      <c r="R40" s="94">
        <v>2408.05</v>
      </c>
      <c r="S40" s="92">
        <v>1202.05</v>
      </c>
      <c r="T40" s="93">
        <v>1212.74</v>
      </c>
      <c r="U40" s="92">
        <v>877.35</v>
      </c>
      <c r="V40" s="93">
        <v>92.72</v>
      </c>
      <c r="W40" s="94">
        <v>4814.63</v>
      </c>
      <c r="X40" s="93">
        <v>673.47</v>
      </c>
      <c r="Y40" s="59">
        <f t="shared" si="0"/>
        <v>356772.6</v>
      </c>
      <c r="Z40" s="41">
        <v>34.6377</v>
      </c>
      <c r="AA40" s="41">
        <v>34.6377</v>
      </c>
      <c r="AB40"/>
    </row>
    <row r="41" spans="1:28" ht="15" customHeight="1">
      <c r="A41" s="18">
        <v>31</v>
      </c>
      <c r="B41" s="60"/>
      <c r="C41" s="60"/>
      <c r="D41" s="60"/>
      <c r="E41" s="60"/>
      <c r="F41" s="60"/>
      <c r="G41" s="61"/>
      <c r="H41" s="60"/>
      <c r="I41" s="60"/>
      <c r="J41" s="60"/>
      <c r="K41" s="60"/>
      <c r="L41" s="60"/>
      <c r="M41" s="60"/>
      <c r="N41" s="60"/>
      <c r="O41" s="60"/>
      <c r="P41" s="60"/>
      <c r="Q41" s="60"/>
      <c r="R41" s="60"/>
      <c r="S41" s="60"/>
      <c r="T41" s="61"/>
      <c r="U41" s="60"/>
      <c r="V41" s="61"/>
      <c r="W41" s="60"/>
      <c r="X41" s="61"/>
      <c r="Y41" s="59"/>
      <c r="Z41" s="51"/>
      <c r="AA41" s="51"/>
      <c r="AB41"/>
    </row>
    <row r="42" spans="1:28" ht="66" customHeight="1">
      <c r="A42" s="18" t="s">
        <v>97</v>
      </c>
      <c r="B42" s="62">
        <f aca="true" t="shared" si="1" ref="B42:X42">SUM(B11:B41)</f>
        <v>3225582.7199999993</v>
      </c>
      <c r="C42" s="62">
        <f t="shared" si="1"/>
        <v>4186465.89</v>
      </c>
      <c r="D42" s="62">
        <f t="shared" si="1"/>
        <v>339513.5399999999</v>
      </c>
      <c r="E42" s="62">
        <f t="shared" si="1"/>
        <v>67313.97999999998</v>
      </c>
      <c r="F42" s="63">
        <f t="shared" si="1"/>
        <v>22175.980000000003</v>
      </c>
      <c r="G42" s="64">
        <f t="shared" si="1"/>
        <v>36670.91</v>
      </c>
      <c r="H42" s="62">
        <f t="shared" si="1"/>
        <v>131896.33000000005</v>
      </c>
      <c r="I42" s="62">
        <f t="shared" si="1"/>
        <v>25671.75</v>
      </c>
      <c r="J42" s="64">
        <f t="shared" si="1"/>
        <v>21090.43</v>
      </c>
      <c r="K42" s="62">
        <f t="shared" si="1"/>
        <v>248852.34000000003</v>
      </c>
      <c r="L42" s="62">
        <f t="shared" si="1"/>
        <v>180314.34999999998</v>
      </c>
      <c r="M42" s="62">
        <f t="shared" si="1"/>
        <v>45405.70000000001</v>
      </c>
      <c r="N42" s="62">
        <f>SUM(N11:N41)</f>
        <v>20718.550000000003</v>
      </c>
      <c r="O42" s="62">
        <f t="shared" si="1"/>
        <v>16912.13</v>
      </c>
      <c r="P42" s="62">
        <f t="shared" si="1"/>
        <v>41941.89000000001</v>
      </c>
      <c r="Q42" s="62">
        <f t="shared" si="1"/>
        <v>158441.62999999998</v>
      </c>
      <c r="R42" s="62">
        <f t="shared" si="1"/>
        <v>60421.36999999999</v>
      </c>
      <c r="S42" s="62">
        <f t="shared" si="1"/>
        <v>33150.64000000001</v>
      </c>
      <c r="T42" s="64">
        <f t="shared" si="1"/>
        <v>31660.519999999997</v>
      </c>
      <c r="U42" s="62">
        <f t="shared" si="1"/>
        <v>22773.899999999998</v>
      </c>
      <c r="V42" s="62">
        <f t="shared" si="1"/>
        <v>2184.1499999999996</v>
      </c>
      <c r="W42" s="62">
        <f t="shared" si="1"/>
        <v>107880.31000000003</v>
      </c>
      <c r="X42" s="64">
        <f t="shared" si="1"/>
        <v>15871.589999999998</v>
      </c>
      <c r="Y42" s="65">
        <f>SUM(Y11:Y41)</f>
        <v>9042910.6</v>
      </c>
      <c r="Z42" s="66">
        <f>SUMPRODUCT(Z11:Z41,Y11:Y41)/SUM(Y11:Y41)</f>
        <v>34.638917125464666</v>
      </c>
      <c r="AA42" s="66">
        <f>AVERAGE(AA11:AA41)</f>
        <v>34.63786</v>
      </c>
      <c r="AB42"/>
    </row>
    <row r="43" spans="1:28" ht="14.25" customHeight="1" hidden="1">
      <c r="A43" s="7">
        <v>31</v>
      </c>
      <c r="B43" s="10"/>
      <c r="C43" s="8"/>
      <c r="D43" s="8"/>
      <c r="E43" s="8"/>
      <c r="F43" s="8"/>
      <c r="G43" s="39"/>
      <c r="H43" s="8"/>
      <c r="I43" s="8"/>
      <c r="J43" s="54">
        <v>1470.8</v>
      </c>
      <c r="K43" s="8"/>
      <c r="L43" s="8"/>
      <c r="M43" s="8"/>
      <c r="N43" s="8"/>
      <c r="O43" s="8"/>
      <c r="P43" s="8"/>
      <c r="Q43" s="8"/>
      <c r="R43" s="8"/>
      <c r="S43" s="8"/>
      <c r="T43" s="39"/>
      <c r="U43" s="8"/>
      <c r="V43" s="39"/>
      <c r="W43" s="8"/>
      <c r="X43" s="39"/>
      <c r="Y43" s="8"/>
      <c r="Z43" s="8"/>
      <c r="AA43" s="9"/>
      <c r="AB43"/>
    </row>
    <row r="44" spans="2:28" ht="12.75">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row>
    <row r="45" spans="1:29" s="6" customFormat="1" ht="12.75">
      <c r="A45"/>
      <c r="B45" s="1"/>
      <c r="C45" s="1"/>
      <c r="D45"/>
      <c r="E45"/>
      <c r="F45"/>
      <c r="G45" s="54"/>
      <c r="H45"/>
      <c r="I45"/>
      <c r="J45" s="54"/>
      <c r="K45"/>
      <c r="L45"/>
      <c r="M45"/>
      <c r="N45"/>
      <c r="O45"/>
      <c r="P45"/>
      <c r="Q45"/>
      <c r="R45"/>
      <c r="S45"/>
      <c r="T45" s="54"/>
      <c r="U45"/>
      <c r="V45" s="54"/>
      <c r="W45"/>
      <c r="X45" s="54"/>
      <c r="Y45"/>
      <c r="Z45"/>
      <c r="AA45"/>
      <c r="AC45"/>
    </row>
    <row r="46" spans="1:29" s="6" customFormat="1" ht="15">
      <c r="A46"/>
      <c r="B46" s="11" t="s">
        <v>39</v>
      </c>
      <c r="C46" s="11"/>
      <c r="D46" s="12"/>
      <c r="E46" s="12"/>
      <c r="F46" s="12"/>
      <c r="G46" s="12"/>
      <c r="H46" s="12"/>
      <c r="I46" s="12"/>
      <c r="J46" s="12"/>
      <c r="K46" s="12"/>
      <c r="L46" s="12"/>
      <c r="M46" s="12"/>
      <c r="N46" s="12"/>
      <c r="O46" s="12" t="s">
        <v>40</v>
      </c>
      <c r="P46" s="12"/>
      <c r="Q46" s="12"/>
      <c r="R46" s="12"/>
      <c r="S46" s="45"/>
      <c r="T46" s="45"/>
      <c r="U46" s="46"/>
      <c r="V46" s="46"/>
      <c r="W46" s="105">
        <v>42646</v>
      </c>
      <c r="X46" s="106"/>
      <c r="Y46" s="12"/>
      <c r="Z46" s="12"/>
      <c r="AA46" s="45"/>
      <c r="AC46"/>
    </row>
    <row r="47" spans="1:29" s="6" customFormat="1" ht="12.75">
      <c r="A47"/>
      <c r="B47" s="1"/>
      <c r="C47" s="1" t="s">
        <v>27</v>
      </c>
      <c r="D47"/>
      <c r="E47"/>
      <c r="F47"/>
      <c r="G47"/>
      <c r="H47"/>
      <c r="I47"/>
      <c r="J47"/>
      <c r="K47"/>
      <c r="L47"/>
      <c r="M47"/>
      <c r="N47" s="2"/>
      <c r="O47" s="15" t="s">
        <v>29</v>
      </c>
      <c r="P47" s="15"/>
      <c r="Q47"/>
      <c r="R47"/>
      <c r="S47" s="2"/>
      <c r="T47" s="14" t="s">
        <v>0</v>
      </c>
      <c r="V47"/>
      <c r="W47" s="2"/>
      <c r="X47" s="14" t="s">
        <v>16</v>
      </c>
      <c r="Y47" s="68"/>
      <c r="Z47" s="68"/>
      <c r="AA47" s="2"/>
      <c r="AC47"/>
    </row>
    <row r="48" spans="1:29" s="6" customFormat="1" ht="18" customHeight="1">
      <c r="A48"/>
      <c r="B48" s="11" t="s">
        <v>37</v>
      </c>
      <c r="C48" s="11"/>
      <c r="D48" s="12"/>
      <c r="E48" s="12"/>
      <c r="F48" s="12"/>
      <c r="G48" s="67"/>
      <c r="H48" s="12"/>
      <c r="I48" s="12"/>
      <c r="J48" s="67"/>
      <c r="K48" s="12"/>
      <c r="L48" s="73"/>
      <c r="M48" s="74"/>
      <c r="N48" s="74"/>
      <c r="O48" s="12" t="s">
        <v>126</v>
      </c>
      <c r="P48" s="12"/>
      <c r="Q48" s="12"/>
      <c r="R48" s="12"/>
      <c r="S48" s="12"/>
      <c r="T48" s="67"/>
      <c r="U48" s="12"/>
      <c r="V48" s="67"/>
      <c r="W48" s="105">
        <v>42646</v>
      </c>
      <c r="X48" s="106"/>
      <c r="Y48" s="12"/>
      <c r="Z48" s="12"/>
      <c r="AA48" s="12"/>
      <c r="AC48"/>
    </row>
    <row r="49" spans="1:29" s="6" customFormat="1" ht="12.75">
      <c r="A49"/>
      <c r="B49" s="1"/>
      <c r="C49" s="1" t="s">
        <v>38</v>
      </c>
      <c r="D49"/>
      <c r="E49"/>
      <c r="F49"/>
      <c r="G49" s="54"/>
      <c r="H49"/>
      <c r="I49" s="14"/>
      <c r="J49" s="54"/>
      <c r="K49"/>
      <c r="L49" s="2"/>
      <c r="N49" s="14"/>
      <c r="O49" s="14" t="s">
        <v>29</v>
      </c>
      <c r="P49"/>
      <c r="Q49"/>
      <c r="R49"/>
      <c r="S49"/>
      <c r="T49" s="14" t="s">
        <v>0</v>
      </c>
      <c r="V49" s="54"/>
      <c r="W49"/>
      <c r="X49" s="14" t="s">
        <v>16</v>
      </c>
      <c r="Y49"/>
      <c r="Z49"/>
      <c r="AA49" s="2"/>
      <c r="AC49"/>
    </row>
    <row r="58" spans="20:40" ht="50.25" customHeight="1">
      <c r="T58" s="69"/>
      <c r="U58" s="70"/>
      <c r="V58" s="69"/>
      <c r="W58" s="70"/>
      <c r="X58" s="69"/>
      <c r="Y58" s="70"/>
      <c r="Z58" s="70"/>
      <c r="AA58" s="70"/>
      <c r="AB58" s="70"/>
      <c r="AC58" s="70"/>
      <c r="AD58" s="70"/>
      <c r="AE58" s="70"/>
      <c r="AF58" s="70"/>
      <c r="AG58" s="70"/>
      <c r="AH58" s="70"/>
      <c r="AI58" s="70"/>
      <c r="AJ58" s="70"/>
      <c r="AK58" s="70"/>
      <c r="AL58" s="70"/>
      <c r="AM58" s="70"/>
      <c r="AN58" s="70"/>
    </row>
    <row r="59" spans="6:31" ht="12.75" customHeight="1">
      <c r="F59" s="70"/>
      <c r="G59" s="69"/>
      <c r="H59" s="70"/>
      <c r="I59" s="70"/>
      <c r="J59" s="69"/>
      <c r="K59" s="70"/>
      <c r="L59" s="70"/>
      <c r="M59" s="70"/>
      <c r="N59" s="70"/>
      <c r="O59" s="70"/>
      <c r="P59" s="70"/>
      <c r="Q59" s="70"/>
      <c r="R59" s="70"/>
      <c r="S59" s="70"/>
      <c r="T59" s="69"/>
      <c r="U59" s="70"/>
      <c r="V59" s="69"/>
      <c r="W59" s="70"/>
      <c r="X59" s="69"/>
      <c r="Y59" s="70"/>
      <c r="Z59" s="70"/>
      <c r="AA59" s="70"/>
      <c r="AB59" s="70"/>
      <c r="AC59" s="70"/>
      <c r="AD59" s="70"/>
      <c r="AE59" s="70"/>
    </row>
    <row r="60" spans="6:31" ht="12.75" customHeight="1">
      <c r="F60" s="70"/>
      <c r="G60" s="69"/>
      <c r="H60" s="70"/>
      <c r="I60" s="70"/>
      <c r="J60" s="69"/>
      <c r="K60" s="70"/>
      <c r="L60" s="70"/>
      <c r="M60" s="70"/>
      <c r="N60" s="70"/>
      <c r="O60" s="70"/>
      <c r="P60" s="70"/>
      <c r="Q60" s="70"/>
      <c r="R60" s="70"/>
      <c r="S60" s="70"/>
      <c r="T60" s="69"/>
      <c r="U60" s="70"/>
      <c r="V60" s="69"/>
      <c r="W60" s="70"/>
      <c r="X60" s="69"/>
      <c r="Y60" s="70"/>
      <c r="Z60" s="70"/>
      <c r="AA60" s="70"/>
      <c r="AB60" s="70"/>
      <c r="AC60" s="70"/>
      <c r="AD60" s="70"/>
      <c r="AE60" s="70"/>
    </row>
  </sheetData>
  <sheetProtection/>
  <mergeCells count="33">
    <mergeCell ref="W46:X46"/>
    <mergeCell ref="W48:X48"/>
    <mergeCell ref="B5:AA5"/>
    <mergeCell ref="B6:AA6"/>
    <mergeCell ref="A7:A10"/>
    <mergeCell ref="B7:X7"/>
    <mergeCell ref="Y7:Y10"/>
    <mergeCell ref="Z7:Z10"/>
    <mergeCell ref="AA7:AA10"/>
    <mergeCell ref="B8:B10"/>
    <mergeCell ref="C8:C10"/>
    <mergeCell ref="D8:D10"/>
    <mergeCell ref="E8:E10"/>
    <mergeCell ref="F8:F10"/>
    <mergeCell ref="G8:G10"/>
    <mergeCell ref="H8:H10"/>
    <mergeCell ref="U8:U10"/>
    <mergeCell ref="I8:I10"/>
    <mergeCell ref="J8:J10"/>
    <mergeCell ref="K8:K10"/>
    <mergeCell ref="L8:L10"/>
    <mergeCell ref="M8:M10"/>
    <mergeCell ref="N8:N10"/>
    <mergeCell ref="V8:V10"/>
    <mergeCell ref="O8:O10"/>
    <mergeCell ref="P8:P10"/>
    <mergeCell ref="W8:W10"/>
    <mergeCell ref="X8:X10"/>
    <mergeCell ref="B44:AA44"/>
    <mergeCell ref="Q8:Q10"/>
    <mergeCell ref="R8:R10"/>
    <mergeCell ref="S8:S10"/>
    <mergeCell ref="T8:T10"/>
  </mergeCells>
  <printOptions/>
  <pageMargins left="0" right="0" top="0" bottom="0" header="0" footer="0"/>
  <pageSetup fitToHeight="1" fitToWidth="1"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B1:AF49"/>
  <sheetViews>
    <sheetView tabSelected="1" zoomScale="89" zoomScaleNormal="89" zoomScalePageLayoutView="0" workbookViewId="0" topLeftCell="G10">
      <selection activeCell="P34" sqref="P34"/>
    </sheetView>
  </sheetViews>
  <sheetFormatPr defaultColWidth="9.00390625" defaultRowHeight="12.75"/>
  <cols>
    <col min="1" max="1" width="3.625" style="0" customWidth="1"/>
    <col min="2" max="2" width="11.75390625" style="0" customWidth="1"/>
    <col min="3" max="3" width="9.125" style="0" customWidth="1"/>
    <col min="4" max="4" width="7.75390625" style="0" customWidth="1"/>
    <col min="5" max="6" width="7.875" style="0" customWidth="1"/>
    <col min="7" max="7" width="7.75390625" style="0" customWidth="1"/>
    <col min="8" max="8" width="8.00390625" style="0" customWidth="1"/>
    <col min="9" max="9" width="7.75390625" style="0" customWidth="1"/>
    <col min="10" max="10" width="7.625" style="0" customWidth="1"/>
    <col min="11" max="11" width="8.125" style="0" customWidth="1"/>
    <col min="12" max="12" width="7.375" style="0" customWidth="1"/>
    <col min="13" max="14" width="7.875" style="0" customWidth="1"/>
    <col min="15" max="15" width="7.25390625" style="0" customWidth="1"/>
    <col min="16" max="16" width="7.75390625" style="96" customWidth="1"/>
    <col min="17" max="17" width="7.75390625" style="0" customWidth="1"/>
    <col min="18" max="26" width="7.375" style="0" customWidth="1"/>
    <col min="27" max="27" width="12.375" style="0" customWidth="1"/>
    <col min="28" max="28" width="9.625" style="0" customWidth="1"/>
    <col min="29" max="29" width="13.25390625" style="0" customWidth="1"/>
    <col min="30" max="30" width="10.00390625" style="0" customWidth="1"/>
    <col min="31" max="31" width="9.125" style="6" customWidth="1"/>
  </cols>
  <sheetData>
    <row r="1" spans="2:8" ht="12.75">
      <c r="B1" s="53" t="s">
        <v>30</v>
      </c>
      <c r="C1" s="53"/>
      <c r="D1" s="53"/>
      <c r="E1" s="53"/>
      <c r="F1" s="53"/>
      <c r="G1" s="53"/>
      <c r="H1" s="53"/>
    </row>
    <row r="2" spans="2:8" ht="12.75">
      <c r="B2" s="53" t="s">
        <v>31</v>
      </c>
      <c r="C2" s="53"/>
      <c r="D2" s="53"/>
      <c r="E2" s="53"/>
      <c r="F2" s="53"/>
      <c r="G2" s="53"/>
      <c r="H2" s="53"/>
    </row>
    <row r="3" spans="2:30" ht="12.75">
      <c r="B3" s="55" t="s">
        <v>43</v>
      </c>
      <c r="C3" s="55"/>
      <c r="D3" s="55"/>
      <c r="E3" s="53"/>
      <c r="F3" s="53"/>
      <c r="G3" s="53"/>
      <c r="H3" s="53"/>
      <c r="J3" s="47"/>
      <c r="K3" s="47"/>
      <c r="L3" s="47"/>
      <c r="M3" s="47"/>
      <c r="N3" s="47"/>
      <c r="O3" s="3"/>
      <c r="P3" s="97"/>
      <c r="Q3" s="3"/>
      <c r="R3" s="3"/>
      <c r="S3" s="3"/>
      <c r="T3" s="3"/>
      <c r="U3" s="3"/>
      <c r="V3" s="3"/>
      <c r="W3" s="3"/>
      <c r="X3" s="3"/>
      <c r="Y3" s="3"/>
      <c r="Z3" s="3"/>
      <c r="AA3" s="3"/>
      <c r="AB3" s="3"/>
      <c r="AC3" s="3"/>
      <c r="AD3" s="3"/>
    </row>
    <row r="4" spans="2:30" ht="12.75">
      <c r="B4" s="53"/>
      <c r="C4" s="53"/>
      <c r="D4" s="53"/>
      <c r="E4" s="53"/>
      <c r="F4" s="53"/>
      <c r="G4" s="53"/>
      <c r="H4" s="53"/>
      <c r="J4" s="47"/>
      <c r="K4" s="47"/>
      <c r="L4" s="47"/>
      <c r="M4" s="47"/>
      <c r="N4" s="47"/>
      <c r="O4" s="3"/>
      <c r="P4" s="97"/>
      <c r="Q4" s="3"/>
      <c r="R4" s="3"/>
      <c r="S4" s="3"/>
      <c r="T4" s="3"/>
      <c r="U4" s="3"/>
      <c r="V4" s="3"/>
      <c r="W4" s="3"/>
      <c r="X4" s="3"/>
      <c r="Y4" s="3"/>
      <c r="Z4" s="3"/>
      <c r="AA4" s="3"/>
      <c r="AB4" s="3"/>
      <c r="AC4" s="3"/>
      <c r="AD4" s="3"/>
    </row>
    <row r="5" spans="2:30" ht="20.25" customHeight="1">
      <c r="B5" s="68"/>
      <c r="C5" s="140" t="s">
        <v>36</v>
      </c>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9"/>
    </row>
    <row r="6" spans="2:30" ht="70.5" customHeight="1">
      <c r="B6" s="141" t="s">
        <v>131</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72"/>
      <c r="AC6" s="72"/>
      <c r="AD6" s="20"/>
    </row>
    <row r="7" spans="2:31" ht="30" customHeight="1">
      <c r="B7" s="107" t="s">
        <v>26</v>
      </c>
      <c r="C7" s="110" t="s">
        <v>96</v>
      </c>
      <c r="D7" s="111"/>
      <c r="E7" s="111"/>
      <c r="F7" s="111"/>
      <c r="G7" s="111"/>
      <c r="H7" s="111"/>
      <c r="I7" s="111"/>
      <c r="J7" s="111"/>
      <c r="K7" s="111"/>
      <c r="L7" s="111"/>
      <c r="M7" s="111"/>
      <c r="N7" s="111"/>
      <c r="O7" s="111"/>
      <c r="P7" s="111"/>
      <c r="Q7" s="111"/>
      <c r="R7" s="111"/>
      <c r="S7" s="111"/>
      <c r="T7" s="111"/>
      <c r="U7" s="111"/>
      <c r="V7" s="111"/>
      <c r="W7" s="111"/>
      <c r="X7" s="111"/>
      <c r="Y7" s="111"/>
      <c r="Z7" s="111"/>
      <c r="AA7" s="142" t="s">
        <v>97</v>
      </c>
      <c r="AB7" s="143" t="s">
        <v>119</v>
      </c>
      <c r="AC7" s="107" t="s">
        <v>51</v>
      </c>
      <c r="AD7" s="21"/>
      <c r="AE7"/>
    </row>
    <row r="8" spans="2:31" ht="48.75" customHeight="1">
      <c r="B8" s="108"/>
      <c r="C8" s="127" t="s">
        <v>101</v>
      </c>
      <c r="D8" s="127" t="s">
        <v>120</v>
      </c>
      <c r="E8" s="127" t="s">
        <v>121</v>
      </c>
      <c r="F8" s="127" t="s">
        <v>104</v>
      </c>
      <c r="G8" s="127" t="s">
        <v>103</v>
      </c>
      <c r="H8" s="127" t="s">
        <v>102</v>
      </c>
      <c r="I8" s="127" t="s">
        <v>105</v>
      </c>
      <c r="J8" s="127" t="s">
        <v>106</v>
      </c>
      <c r="K8" s="127" t="s">
        <v>122</v>
      </c>
      <c r="L8" s="127" t="s">
        <v>123</v>
      </c>
      <c r="M8" s="127" t="s">
        <v>107</v>
      </c>
      <c r="N8" s="127" t="s">
        <v>108</v>
      </c>
      <c r="O8" s="127" t="s">
        <v>109</v>
      </c>
      <c r="P8" s="147" t="s">
        <v>110</v>
      </c>
      <c r="Q8" s="127" t="s">
        <v>111</v>
      </c>
      <c r="R8" s="127" t="s">
        <v>124</v>
      </c>
      <c r="S8" s="127" t="s">
        <v>125</v>
      </c>
      <c r="T8" s="127" t="s">
        <v>112</v>
      </c>
      <c r="U8" s="127" t="s">
        <v>113</v>
      </c>
      <c r="V8" s="127" t="s">
        <v>114</v>
      </c>
      <c r="W8" s="127" t="s">
        <v>115</v>
      </c>
      <c r="X8" s="127" t="s">
        <v>116</v>
      </c>
      <c r="Y8" s="127" t="s">
        <v>117</v>
      </c>
      <c r="Z8" s="127" t="s">
        <v>118</v>
      </c>
      <c r="AA8" s="142"/>
      <c r="AB8" s="144"/>
      <c r="AC8" s="108"/>
      <c r="AD8" s="21"/>
      <c r="AE8"/>
    </row>
    <row r="9" spans="2:31" ht="15.75" customHeight="1">
      <c r="B9" s="108"/>
      <c r="C9" s="128" t="s">
        <v>72</v>
      </c>
      <c r="D9" s="128" t="s">
        <v>73</v>
      </c>
      <c r="E9" s="128" t="s">
        <v>74</v>
      </c>
      <c r="F9" s="128" t="s">
        <v>75</v>
      </c>
      <c r="G9" s="128" t="s">
        <v>76</v>
      </c>
      <c r="H9" s="128" t="s">
        <v>77</v>
      </c>
      <c r="I9" s="128" t="s">
        <v>78</v>
      </c>
      <c r="J9" s="128" t="s">
        <v>79</v>
      </c>
      <c r="K9" s="128" t="s">
        <v>80</v>
      </c>
      <c r="L9" s="128" t="s">
        <v>81</v>
      </c>
      <c r="M9" s="128" t="s">
        <v>82</v>
      </c>
      <c r="N9" s="128" t="s">
        <v>83</v>
      </c>
      <c r="O9" s="128" t="s">
        <v>84</v>
      </c>
      <c r="P9" s="148" t="s">
        <v>85</v>
      </c>
      <c r="Q9" s="128" t="s">
        <v>86</v>
      </c>
      <c r="R9" s="128" t="s">
        <v>87</v>
      </c>
      <c r="S9" s="128" t="s">
        <v>88</v>
      </c>
      <c r="T9" s="128" t="s">
        <v>89</v>
      </c>
      <c r="U9" s="128" t="s">
        <v>90</v>
      </c>
      <c r="V9" s="128" t="s">
        <v>91</v>
      </c>
      <c r="W9" s="128" t="s">
        <v>92</v>
      </c>
      <c r="X9" s="128" t="s">
        <v>93</v>
      </c>
      <c r="Y9" s="128" t="s">
        <v>94</v>
      </c>
      <c r="Z9" s="128" t="s">
        <v>95</v>
      </c>
      <c r="AA9" s="142"/>
      <c r="AB9" s="144"/>
      <c r="AC9" s="108"/>
      <c r="AD9" s="21"/>
      <c r="AE9"/>
    </row>
    <row r="10" spans="2:31" ht="30" customHeight="1">
      <c r="B10" s="123"/>
      <c r="C10" s="129" t="s">
        <v>72</v>
      </c>
      <c r="D10" s="129" t="s">
        <v>73</v>
      </c>
      <c r="E10" s="129" t="s">
        <v>74</v>
      </c>
      <c r="F10" s="129" t="s">
        <v>75</v>
      </c>
      <c r="G10" s="129" t="s">
        <v>76</v>
      </c>
      <c r="H10" s="129" t="s">
        <v>77</v>
      </c>
      <c r="I10" s="129" t="s">
        <v>78</v>
      </c>
      <c r="J10" s="129" t="s">
        <v>79</v>
      </c>
      <c r="K10" s="129" t="s">
        <v>80</v>
      </c>
      <c r="L10" s="129" t="s">
        <v>81</v>
      </c>
      <c r="M10" s="129" t="s">
        <v>82</v>
      </c>
      <c r="N10" s="129" t="s">
        <v>83</v>
      </c>
      <c r="O10" s="129" t="s">
        <v>84</v>
      </c>
      <c r="P10" s="149" t="s">
        <v>85</v>
      </c>
      <c r="Q10" s="129" t="s">
        <v>86</v>
      </c>
      <c r="R10" s="129" t="s">
        <v>87</v>
      </c>
      <c r="S10" s="129" t="s">
        <v>88</v>
      </c>
      <c r="T10" s="129" t="s">
        <v>89</v>
      </c>
      <c r="U10" s="129" t="s">
        <v>90</v>
      </c>
      <c r="V10" s="129" t="s">
        <v>91</v>
      </c>
      <c r="W10" s="129" t="s">
        <v>92</v>
      </c>
      <c r="X10" s="129" t="s">
        <v>93</v>
      </c>
      <c r="Y10" s="129" t="s">
        <v>94</v>
      </c>
      <c r="Z10" s="129" t="s">
        <v>95</v>
      </c>
      <c r="AA10" s="142"/>
      <c r="AB10" s="145"/>
      <c r="AC10" s="109"/>
      <c r="AD10" s="21"/>
      <c r="AE10"/>
    </row>
    <row r="11" spans="2:31" ht="15.75">
      <c r="B11" s="16">
        <v>1</v>
      </c>
      <c r="C11" s="95">
        <v>11747.08</v>
      </c>
      <c r="D11" s="95">
        <v>1428</v>
      </c>
      <c r="E11" s="95">
        <v>7347.72</v>
      </c>
      <c r="F11" s="95">
        <v>1005.92</v>
      </c>
      <c r="G11" s="95">
        <v>771.5</v>
      </c>
      <c r="H11" s="95">
        <v>1059.05</v>
      </c>
      <c r="I11" s="95">
        <v>4578.03</v>
      </c>
      <c r="J11" s="95">
        <v>1119.54</v>
      </c>
      <c r="K11" s="95">
        <v>1665.93</v>
      </c>
      <c r="L11" s="95">
        <v>306.57</v>
      </c>
      <c r="M11" s="95">
        <v>375.09</v>
      </c>
      <c r="N11" s="95">
        <v>717.18</v>
      </c>
      <c r="O11" s="95">
        <v>1387.07</v>
      </c>
      <c r="P11" s="95">
        <v>274.97</v>
      </c>
      <c r="Q11" s="95">
        <v>1294.05</v>
      </c>
      <c r="R11" s="95">
        <v>4758.82</v>
      </c>
      <c r="S11" s="95">
        <v>959.33</v>
      </c>
      <c r="T11" s="95">
        <v>27.74</v>
      </c>
      <c r="U11" s="95">
        <v>524.17</v>
      </c>
      <c r="V11" s="95">
        <v>531.39</v>
      </c>
      <c r="W11" s="95">
        <v>8940.92</v>
      </c>
      <c r="X11" s="95">
        <v>4258.48</v>
      </c>
      <c r="Y11" s="95">
        <v>263.99</v>
      </c>
      <c r="Z11" s="95">
        <v>29.08</v>
      </c>
      <c r="AA11" s="59">
        <f aca="true" t="shared" si="0" ref="AA11:AA41">SUM(C11:Z11)</f>
        <v>55371.62</v>
      </c>
      <c r="AB11" s="41">
        <v>34.6622</v>
      </c>
      <c r="AC11" s="41">
        <v>34.6622</v>
      </c>
      <c r="AD11" s="22"/>
      <c r="AE11"/>
    </row>
    <row r="12" spans="2:31" ht="15.75">
      <c r="B12" s="16">
        <v>2</v>
      </c>
      <c r="C12" s="95">
        <v>12707.84</v>
      </c>
      <c r="D12" s="95">
        <v>1389</v>
      </c>
      <c r="E12" s="95">
        <v>15757.16</v>
      </c>
      <c r="F12" s="95">
        <v>1073.78</v>
      </c>
      <c r="G12" s="95">
        <v>812.07</v>
      </c>
      <c r="H12" s="95">
        <v>1159.83</v>
      </c>
      <c r="I12" s="95">
        <v>5163.21</v>
      </c>
      <c r="J12" s="95">
        <v>1203.26</v>
      </c>
      <c r="K12" s="95">
        <v>1823.31</v>
      </c>
      <c r="L12" s="95">
        <v>332.21</v>
      </c>
      <c r="M12" s="95">
        <v>381.91</v>
      </c>
      <c r="N12" s="95">
        <v>764.55</v>
      </c>
      <c r="O12" s="95">
        <v>1387.56</v>
      </c>
      <c r="P12" s="95">
        <v>301.12</v>
      </c>
      <c r="Q12" s="95">
        <v>1463.9</v>
      </c>
      <c r="R12" s="95">
        <v>4919.13</v>
      </c>
      <c r="S12" s="95">
        <v>997.58</v>
      </c>
      <c r="T12" s="95">
        <v>15.67</v>
      </c>
      <c r="U12" s="95">
        <v>524.48</v>
      </c>
      <c r="V12" s="95">
        <v>605.64</v>
      </c>
      <c r="W12" s="95">
        <v>8557.41</v>
      </c>
      <c r="X12" s="95">
        <v>4591.19</v>
      </c>
      <c r="Y12" s="95">
        <v>284.61</v>
      </c>
      <c r="Z12" s="95">
        <v>22.34</v>
      </c>
      <c r="AA12" s="59">
        <f t="shared" si="0"/>
        <v>66238.76000000001</v>
      </c>
      <c r="AB12" s="41">
        <v>34.7144</v>
      </c>
      <c r="AC12" s="41">
        <v>34.7144</v>
      </c>
      <c r="AD12" s="22"/>
      <c r="AE12"/>
    </row>
    <row r="13" spans="2:31" ht="15.75">
      <c r="B13" s="16">
        <v>3</v>
      </c>
      <c r="C13" s="95">
        <v>11359.89</v>
      </c>
      <c r="D13" s="95">
        <v>1441.74</v>
      </c>
      <c r="E13" s="95">
        <v>16193.08</v>
      </c>
      <c r="F13" s="95">
        <v>1146.12</v>
      </c>
      <c r="G13" s="95">
        <v>833.61</v>
      </c>
      <c r="H13" s="95">
        <v>1299.49</v>
      </c>
      <c r="I13" s="95">
        <v>4495.27</v>
      </c>
      <c r="J13" s="95">
        <v>1313.88</v>
      </c>
      <c r="K13" s="95">
        <v>1940.64</v>
      </c>
      <c r="L13" s="95">
        <v>388</v>
      </c>
      <c r="M13" s="95">
        <v>438.07</v>
      </c>
      <c r="N13" s="95">
        <v>800.47</v>
      </c>
      <c r="O13" s="95">
        <v>1551.4</v>
      </c>
      <c r="P13" s="95">
        <v>301.55</v>
      </c>
      <c r="Q13" s="95">
        <v>1434.3</v>
      </c>
      <c r="R13" s="95">
        <v>5169.2</v>
      </c>
      <c r="S13" s="95">
        <v>1139.25</v>
      </c>
      <c r="T13" s="95">
        <v>36.01</v>
      </c>
      <c r="U13" s="95">
        <v>595.6</v>
      </c>
      <c r="V13" s="95">
        <v>626.47</v>
      </c>
      <c r="W13" s="95">
        <v>9418.11</v>
      </c>
      <c r="X13" s="95">
        <v>4656.13</v>
      </c>
      <c r="Y13" s="95">
        <v>308.75</v>
      </c>
      <c r="Z13" s="95">
        <v>32.09</v>
      </c>
      <c r="AA13" s="59">
        <f t="shared" si="0"/>
        <v>66919.12</v>
      </c>
      <c r="AB13" s="41">
        <v>34.7144</v>
      </c>
      <c r="AC13" s="41">
        <v>34.7144</v>
      </c>
      <c r="AD13" s="22"/>
      <c r="AE13"/>
    </row>
    <row r="14" spans="2:31" ht="15.75">
      <c r="B14" s="16">
        <v>4</v>
      </c>
      <c r="C14" s="95">
        <v>11718.64</v>
      </c>
      <c r="D14" s="95">
        <v>1597.75</v>
      </c>
      <c r="E14" s="95">
        <v>5420.68</v>
      </c>
      <c r="F14" s="95">
        <v>1094.08</v>
      </c>
      <c r="G14" s="95">
        <v>800.11</v>
      </c>
      <c r="H14" s="95">
        <v>1227.24</v>
      </c>
      <c r="I14" s="95">
        <v>5421.15</v>
      </c>
      <c r="J14" s="95">
        <v>1148.52</v>
      </c>
      <c r="K14" s="95">
        <v>1950.04</v>
      </c>
      <c r="L14" s="95">
        <v>359.96</v>
      </c>
      <c r="M14" s="95">
        <v>349.59</v>
      </c>
      <c r="N14" s="95">
        <v>767.02</v>
      </c>
      <c r="O14" s="95">
        <v>1493.79</v>
      </c>
      <c r="P14" s="95">
        <v>290.7</v>
      </c>
      <c r="Q14" s="95">
        <v>1450.43</v>
      </c>
      <c r="R14" s="95">
        <v>4994.45</v>
      </c>
      <c r="S14" s="95">
        <v>1066.29</v>
      </c>
      <c r="T14" s="95">
        <v>33.94</v>
      </c>
      <c r="U14" s="95">
        <v>558.43</v>
      </c>
      <c r="V14" s="95">
        <v>613.93</v>
      </c>
      <c r="W14" s="95">
        <v>8706.02</v>
      </c>
      <c r="X14" s="95">
        <v>4330.68</v>
      </c>
      <c r="Y14" s="95">
        <v>294.92</v>
      </c>
      <c r="Z14" s="95">
        <v>25.79</v>
      </c>
      <c r="AA14" s="59">
        <f t="shared" si="0"/>
        <v>55714.149999999994</v>
      </c>
      <c r="AB14" s="41">
        <v>34.7144</v>
      </c>
      <c r="AC14" s="41">
        <v>34.7144</v>
      </c>
      <c r="AD14" s="22"/>
      <c r="AE14"/>
    </row>
    <row r="15" spans="2:31" ht="15.75">
      <c r="B15" s="16">
        <v>5</v>
      </c>
      <c r="C15" s="95">
        <v>12187.51</v>
      </c>
      <c r="D15" s="95">
        <v>1317.18</v>
      </c>
      <c r="E15" s="95">
        <v>5551.23</v>
      </c>
      <c r="F15" s="95">
        <v>1034.65</v>
      </c>
      <c r="G15" s="95">
        <v>759.52</v>
      </c>
      <c r="H15" s="95">
        <v>1113.76</v>
      </c>
      <c r="I15" s="95">
        <v>4582.89</v>
      </c>
      <c r="J15" s="95">
        <v>1155.64</v>
      </c>
      <c r="K15" s="95">
        <v>1666.26</v>
      </c>
      <c r="L15" s="95">
        <v>302.87</v>
      </c>
      <c r="M15" s="95">
        <v>370.65</v>
      </c>
      <c r="N15" s="95">
        <v>1209.85</v>
      </c>
      <c r="O15" s="95">
        <v>1417.01</v>
      </c>
      <c r="P15" s="95">
        <v>279.44</v>
      </c>
      <c r="Q15" s="95">
        <v>1399.6</v>
      </c>
      <c r="R15" s="95">
        <v>4659.86</v>
      </c>
      <c r="S15" s="95">
        <v>1015.02</v>
      </c>
      <c r="T15" s="95">
        <v>33.16</v>
      </c>
      <c r="U15" s="95">
        <v>512.61</v>
      </c>
      <c r="V15" s="95">
        <v>556.07</v>
      </c>
      <c r="W15" s="95">
        <v>9229.85</v>
      </c>
      <c r="X15" s="95">
        <v>3988.27</v>
      </c>
      <c r="Y15" s="95">
        <v>279.69</v>
      </c>
      <c r="Z15" s="95">
        <v>26.5</v>
      </c>
      <c r="AA15" s="59">
        <f t="shared" si="0"/>
        <v>54649.08999999999</v>
      </c>
      <c r="AB15" s="41">
        <v>34.7153</v>
      </c>
      <c r="AC15" s="41">
        <v>34.7153</v>
      </c>
      <c r="AD15" s="22"/>
      <c r="AE15"/>
    </row>
    <row r="16" spans="2:31" ht="15.75">
      <c r="B16" s="16">
        <v>6</v>
      </c>
      <c r="C16" s="95">
        <v>11796.74</v>
      </c>
      <c r="D16" s="95">
        <v>1291.99</v>
      </c>
      <c r="E16" s="95">
        <v>3521.55</v>
      </c>
      <c r="F16" s="95">
        <v>997.68</v>
      </c>
      <c r="G16" s="95">
        <v>736.08</v>
      </c>
      <c r="H16" s="95">
        <v>1082.65</v>
      </c>
      <c r="I16" s="95">
        <v>5614.74</v>
      </c>
      <c r="J16" s="95">
        <v>1095.9</v>
      </c>
      <c r="K16" s="95">
        <v>1615.49</v>
      </c>
      <c r="L16" s="95">
        <v>319.3</v>
      </c>
      <c r="M16" s="95">
        <v>342.33</v>
      </c>
      <c r="N16" s="95">
        <v>746.27</v>
      </c>
      <c r="O16" s="95">
        <v>1345.21</v>
      </c>
      <c r="P16" s="95">
        <v>270.15</v>
      </c>
      <c r="Q16" s="95">
        <v>1403.76</v>
      </c>
      <c r="R16" s="95">
        <v>4606.23</v>
      </c>
      <c r="S16" s="95">
        <v>971.45</v>
      </c>
      <c r="T16" s="95">
        <v>9.54</v>
      </c>
      <c r="U16" s="95">
        <v>498.15</v>
      </c>
      <c r="V16" s="95">
        <v>522.61</v>
      </c>
      <c r="W16" s="95">
        <v>7299.25</v>
      </c>
      <c r="X16" s="95">
        <v>4348.48</v>
      </c>
      <c r="Y16" s="95">
        <v>255.41</v>
      </c>
      <c r="Z16" s="95">
        <v>27.07</v>
      </c>
      <c r="AA16" s="59">
        <f t="shared" si="0"/>
        <v>50718.030000000006</v>
      </c>
      <c r="AB16" s="41">
        <v>34.6981</v>
      </c>
      <c r="AC16" s="41">
        <v>34.6981</v>
      </c>
      <c r="AD16" s="22"/>
      <c r="AE16"/>
    </row>
    <row r="17" spans="2:31" ht="15.75">
      <c r="B17" s="16">
        <v>7</v>
      </c>
      <c r="C17" s="95">
        <v>12109.37</v>
      </c>
      <c r="D17" s="95">
        <v>1311.27</v>
      </c>
      <c r="E17" s="95">
        <v>6112.11</v>
      </c>
      <c r="F17" s="95">
        <v>1002.04</v>
      </c>
      <c r="G17" s="95">
        <v>730.21</v>
      </c>
      <c r="H17" s="95">
        <v>1096.15</v>
      </c>
      <c r="I17" s="95">
        <v>3976.81</v>
      </c>
      <c r="J17" s="95">
        <v>1058.37</v>
      </c>
      <c r="K17" s="95">
        <v>1539.95</v>
      </c>
      <c r="L17" s="95">
        <v>298.06</v>
      </c>
      <c r="M17" s="95">
        <v>339.7</v>
      </c>
      <c r="N17" s="95">
        <v>706.68</v>
      </c>
      <c r="O17" s="95">
        <v>1335.18</v>
      </c>
      <c r="P17" s="95">
        <v>265.41</v>
      </c>
      <c r="Q17" s="95">
        <v>1269.14</v>
      </c>
      <c r="R17" s="95">
        <v>4500.07</v>
      </c>
      <c r="S17" s="95">
        <v>951.16</v>
      </c>
      <c r="T17" s="95">
        <v>20.75</v>
      </c>
      <c r="U17" s="95">
        <v>522.49</v>
      </c>
      <c r="V17" s="95">
        <v>547.16</v>
      </c>
      <c r="W17" s="95">
        <v>7137.71</v>
      </c>
      <c r="X17" s="95">
        <v>4580.12</v>
      </c>
      <c r="Y17" s="95">
        <v>264.03</v>
      </c>
      <c r="Z17" s="95">
        <v>23.81</v>
      </c>
      <c r="AA17" s="59">
        <f t="shared" si="0"/>
        <v>51697.75000000001</v>
      </c>
      <c r="AB17" s="41">
        <v>34.7556</v>
      </c>
      <c r="AC17" s="41">
        <v>34.7556</v>
      </c>
      <c r="AD17" s="22"/>
      <c r="AE17"/>
    </row>
    <row r="18" spans="2:31" ht="15.75">
      <c r="B18" s="16">
        <v>8</v>
      </c>
      <c r="C18" s="95">
        <v>12099.53</v>
      </c>
      <c r="D18" s="95">
        <v>1325.9</v>
      </c>
      <c r="E18" s="95">
        <v>5667.03</v>
      </c>
      <c r="F18" s="95">
        <v>1019.93</v>
      </c>
      <c r="G18" s="95">
        <v>737.68</v>
      </c>
      <c r="H18" s="95">
        <v>1000.96</v>
      </c>
      <c r="I18" s="95">
        <v>5085.93</v>
      </c>
      <c r="J18" s="95">
        <v>1057.45</v>
      </c>
      <c r="K18" s="95">
        <v>1634.42</v>
      </c>
      <c r="L18" s="95">
        <v>302.55</v>
      </c>
      <c r="M18" s="95">
        <v>362.93</v>
      </c>
      <c r="N18" s="95">
        <v>723.53</v>
      </c>
      <c r="O18" s="95">
        <v>1376.82</v>
      </c>
      <c r="P18" s="95">
        <v>280.77</v>
      </c>
      <c r="Q18" s="95">
        <v>1206.42</v>
      </c>
      <c r="R18" s="95">
        <v>4738.81</v>
      </c>
      <c r="S18" s="95">
        <v>963.26</v>
      </c>
      <c r="T18" s="95">
        <v>30.34</v>
      </c>
      <c r="U18" s="95">
        <v>521.66</v>
      </c>
      <c r="V18" s="95">
        <v>570.03</v>
      </c>
      <c r="W18" s="95">
        <v>8640.49</v>
      </c>
      <c r="X18" s="95">
        <v>4301.37</v>
      </c>
      <c r="Y18" s="95">
        <v>261.74</v>
      </c>
      <c r="Z18" s="95">
        <v>15.69</v>
      </c>
      <c r="AA18" s="59">
        <f t="shared" si="0"/>
        <v>53925.24</v>
      </c>
      <c r="AB18" s="41">
        <v>34.7725</v>
      </c>
      <c r="AC18" s="41">
        <v>34.7725</v>
      </c>
      <c r="AD18" s="22"/>
      <c r="AE18"/>
    </row>
    <row r="19" spans="2:31" ht="15" customHeight="1">
      <c r="B19" s="16">
        <v>9</v>
      </c>
      <c r="C19" s="95">
        <v>12029.52</v>
      </c>
      <c r="D19" s="95">
        <v>1326.51</v>
      </c>
      <c r="E19" s="95">
        <v>5406.06</v>
      </c>
      <c r="F19" s="95">
        <v>1082.68</v>
      </c>
      <c r="G19" s="95">
        <v>739.41</v>
      </c>
      <c r="H19" s="95">
        <v>1018.15</v>
      </c>
      <c r="I19" s="95">
        <v>4615.07</v>
      </c>
      <c r="J19" s="95">
        <v>1081.81</v>
      </c>
      <c r="K19" s="95">
        <v>1547.73</v>
      </c>
      <c r="L19" s="95">
        <v>301.46</v>
      </c>
      <c r="M19" s="95">
        <v>335.15</v>
      </c>
      <c r="N19" s="95">
        <v>715.1</v>
      </c>
      <c r="O19" s="95">
        <v>1385.93</v>
      </c>
      <c r="P19" s="95">
        <v>261.98</v>
      </c>
      <c r="Q19" s="95">
        <v>1605.93</v>
      </c>
      <c r="R19" s="95">
        <v>4665.93</v>
      </c>
      <c r="S19" s="95">
        <v>978.77</v>
      </c>
      <c r="T19" s="95">
        <v>14.74</v>
      </c>
      <c r="U19" s="95">
        <v>505.56</v>
      </c>
      <c r="V19" s="95">
        <v>578.95</v>
      </c>
      <c r="W19" s="95">
        <v>7521.08</v>
      </c>
      <c r="X19" s="95">
        <v>4384.8</v>
      </c>
      <c r="Y19" s="95">
        <v>260.33</v>
      </c>
      <c r="Z19" s="95">
        <v>15.37</v>
      </c>
      <c r="AA19" s="59">
        <f t="shared" si="0"/>
        <v>52378.02</v>
      </c>
      <c r="AB19" s="41">
        <v>34.7897</v>
      </c>
      <c r="AC19" s="41">
        <v>34.7897</v>
      </c>
      <c r="AD19" s="22"/>
      <c r="AE19"/>
    </row>
    <row r="20" spans="2:31" ht="15.75">
      <c r="B20" s="16">
        <v>10</v>
      </c>
      <c r="C20" s="95">
        <v>11667.27</v>
      </c>
      <c r="D20" s="95">
        <v>1429.87</v>
      </c>
      <c r="E20" s="95">
        <v>9368.5</v>
      </c>
      <c r="F20" s="95">
        <v>1077.81</v>
      </c>
      <c r="G20" s="95">
        <v>812.22</v>
      </c>
      <c r="H20" s="95">
        <v>1195.09</v>
      </c>
      <c r="I20" s="95">
        <v>5373.35</v>
      </c>
      <c r="J20" s="95">
        <v>1349.93</v>
      </c>
      <c r="K20" s="95">
        <v>1854.69</v>
      </c>
      <c r="L20" s="95">
        <v>414.4</v>
      </c>
      <c r="M20" s="95">
        <v>388.32</v>
      </c>
      <c r="N20" s="95">
        <v>788.49</v>
      </c>
      <c r="O20" s="95">
        <v>1402.23</v>
      </c>
      <c r="P20" s="95">
        <v>321.11</v>
      </c>
      <c r="Q20" s="95">
        <v>1398.35</v>
      </c>
      <c r="R20" s="95">
        <v>5120.19</v>
      </c>
      <c r="S20" s="95">
        <v>1089.26</v>
      </c>
      <c r="T20" s="95">
        <v>30.84</v>
      </c>
      <c r="U20" s="95">
        <v>578.38</v>
      </c>
      <c r="V20" s="95">
        <v>641.27</v>
      </c>
      <c r="W20" s="95">
        <v>8734.45</v>
      </c>
      <c r="X20" s="95">
        <v>4676.73</v>
      </c>
      <c r="Y20" s="95">
        <v>317.92</v>
      </c>
      <c r="Z20" s="95">
        <v>30.46</v>
      </c>
      <c r="AA20" s="59">
        <f t="shared" si="0"/>
        <v>60061.13</v>
      </c>
      <c r="AB20" s="41">
        <v>34.7897</v>
      </c>
      <c r="AC20" s="41">
        <v>34.7897</v>
      </c>
      <c r="AD20" s="22"/>
      <c r="AE20"/>
    </row>
    <row r="21" spans="2:31" ht="15.75">
      <c r="B21" s="16">
        <v>11</v>
      </c>
      <c r="C21" s="95">
        <v>10953.86</v>
      </c>
      <c r="D21" s="95">
        <v>1493.67</v>
      </c>
      <c r="E21" s="95">
        <v>7174.09</v>
      </c>
      <c r="F21" s="95">
        <v>1024.91</v>
      </c>
      <c r="G21" s="95">
        <v>786.3</v>
      </c>
      <c r="H21" s="95">
        <v>1188.73</v>
      </c>
      <c r="I21" s="95">
        <v>5377.46</v>
      </c>
      <c r="J21" s="95">
        <v>1077.32</v>
      </c>
      <c r="K21" s="95">
        <v>1665.33</v>
      </c>
      <c r="L21" s="95">
        <v>322.1</v>
      </c>
      <c r="M21" s="95">
        <v>348.4</v>
      </c>
      <c r="N21" s="95">
        <v>718.43</v>
      </c>
      <c r="O21" s="95">
        <v>1469.73</v>
      </c>
      <c r="P21" s="95">
        <v>288.78</v>
      </c>
      <c r="Q21" s="95">
        <v>1237.52</v>
      </c>
      <c r="R21" s="95">
        <v>4886.97</v>
      </c>
      <c r="S21" s="95">
        <v>1084</v>
      </c>
      <c r="T21" s="95">
        <v>31.8</v>
      </c>
      <c r="U21" s="95">
        <v>512.17</v>
      </c>
      <c r="V21" s="95">
        <v>566.77</v>
      </c>
      <c r="W21" s="95">
        <v>7570.58</v>
      </c>
      <c r="X21" s="95">
        <v>3987.8</v>
      </c>
      <c r="Y21" s="95">
        <v>293.9</v>
      </c>
      <c r="Z21" s="95">
        <v>31.06</v>
      </c>
      <c r="AA21" s="59">
        <f t="shared" si="0"/>
        <v>54091.68</v>
      </c>
      <c r="AB21" s="41">
        <v>34.7897</v>
      </c>
      <c r="AC21" s="41">
        <v>34.7897</v>
      </c>
      <c r="AD21" s="22"/>
      <c r="AE21"/>
    </row>
    <row r="22" spans="2:31" ht="15.75">
      <c r="B22" s="16">
        <v>12</v>
      </c>
      <c r="C22" s="95">
        <v>12105.43</v>
      </c>
      <c r="D22" s="95">
        <v>1316.01</v>
      </c>
      <c r="E22" s="95">
        <v>5282.82</v>
      </c>
      <c r="F22" s="95">
        <v>1031.98</v>
      </c>
      <c r="G22" s="95">
        <v>745.78</v>
      </c>
      <c r="H22" s="95">
        <v>1090.85</v>
      </c>
      <c r="I22" s="95">
        <v>5113.61</v>
      </c>
      <c r="J22" s="95">
        <v>1233.97</v>
      </c>
      <c r="K22" s="95">
        <v>1627.06</v>
      </c>
      <c r="L22" s="95">
        <v>317.07</v>
      </c>
      <c r="M22" s="95">
        <v>370.52</v>
      </c>
      <c r="N22" s="95">
        <v>749.73</v>
      </c>
      <c r="O22" s="95">
        <v>1435.71</v>
      </c>
      <c r="P22" s="95">
        <v>272.87</v>
      </c>
      <c r="Q22" s="95">
        <v>1195.02</v>
      </c>
      <c r="R22" s="95">
        <v>4551.22</v>
      </c>
      <c r="S22" s="95">
        <v>1013.14</v>
      </c>
      <c r="T22" s="95">
        <v>20.39</v>
      </c>
      <c r="U22" s="95">
        <v>518.72</v>
      </c>
      <c r="V22" s="95">
        <v>560.66</v>
      </c>
      <c r="W22" s="95">
        <v>8105.4</v>
      </c>
      <c r="X22" s="95">
        <v>4700.88</v>
      </c>
      <c r="Y22" s="95">
        <v>289.76</v>
      </c>
      <c r="Z22" s="95">
        <v>19.99</v>
      </c>
      <c r="AA22" s="59">
        <f t="shared" si="0"/>
        <v>53668.590000000004</v>
      </c>
      <c r="AB22" s="41">
        <v>34.7278</v>
      </c>
      <c r="AC22" s="41">
        <v>34.7278</v>
      </c>
      <c r="AD22" s="22"/>
      <c r="AE22"/>
    </row>
    <row r="23" spans="2:31" ht="15.75">
      <c r="B23" s="16">
        <v>13</v>
      </c>
      <c r="C23" s="95">
        <v>12656.32</v>
      </c>
      <c r="D23" s="95">
        <v>1304.91</v>
      </c>
      <c r="E23" s="95">
        <v>12039.75</v>
      </c>
      <c r="F23" s="95">
        <v>1021.76</v>
      </c>
      <c r="G23" s="95">
        <v>737.04</v>
      </c>
      <c r="H23" s="95">
        <v>1104.57</v>
      </c>
      <c r="I23" s="95">
        <v>4327.65</v>
      </c>
      <c r="J23" s="95">
        <v>1368.96</v>
      </c>
      <c r="K23" s="95">
        <v>1583.19</v>
      </c>
      <c r="L23" s="95">
        <v>323.57</v>
      </c>
      <c r="M23" s="95">
        <v>343.15</v>
      </c>
      <c r="N23" s="95">
        <v>713.95</v>
      </c>
      <c r="O23" s="95">
        <v>1313.98</v>
      </c>
      <c r="P23" s="95">
        <v>268.73</v>
      </c>
      <c r="Q23" s="95">
        <v>1235.24</v>
      </c>
      <c r="R23" s="95">
        <v>4788.09</v>
      </c>
      <c r="S23" s="95">
        <v>989.1</v>
      </c>
      <c r="T23" s="95">
        <v>15.33</v>
      </c>
      <c r="U23" s="95">
        <v>495.39</v>
      </c>
      <c r="V23" s="95">
        <v>549.93</v>
      </c>
      <c r="W23" s="95">
        <v>7432.09</v>
      </c>
      <c r="X23" s="95">
        <v>4551.99</v>
      </c>
      <c r="Y23" s="95">
        <v>277.36</v>
      </c>
      <c r="Z23" s="95">
        <v>17.02</v>
      </c>
      <c r="AA23" s="59">
        <f t="shared" si="0"/>
        <v>59459.06999999999</v>
      </c>
      <c r="AB23" s="41">
        <v>34.6489</v>
      </c>
      <c r="AC23" s="41">
        <v>34.6489</v>
      </c>
      <c r="AD23" s="22"/>
      <c r="AE23"/>
    </row>
    <row r="24" spans="2:31" ht="15.75">
      <c r="B24" s="16">
        <v>14</v>
      </c>
      <c r="C24" s="95">
        <v>12638.82</v>
      </c>
      <c r="D24" s="95">
        <v>1310.57</v>
      </c>
      <c r="E24" s="95">
        <v>28914.96</v>
      </c>
      <c r="F24" s="95">
        <v>1003.5</v>
      </c>
      <c r="G24" s="95">
        <v>740.58</v>
      </c>
      <c r="H24" s="95">
        <v>1141.04</v>
      </c>
      <c r="I24" s="95">
        <v>5606.57</v>
      </c>
      <c r="J24" s="95">
        <v>961.65</v>
      </c>
      <c r="K24" s="95">
        <v>1534.28</v>
      </c>
      <c r="L24" s="95">
        <v>301.4</v>
      </c>
      <c r="M24" s="95">
        <v>349.11</v>
      </c>
      <c r="N24" s="95">
        <v>719.22</v>
      </c>
      <c r="O24" s="95">
        <v>1451.72</v>
      </c>
      <c r="P24" s="95">
        <v>291.31</v>
      </c>
      <c r="Q24" s="95">
        <v>1158.9</v>
      </c>
      <c r="R24" s="95">
        <v>4815.98</v>
      </c>
      <c r="S24" s="95">
        <v>1003.93</v>
      </c>
      <c r="T24" s="95">
        <v>19.87</v>
      </c>
      <c r="U24" s="95">
        <v>504.44</v>
      </c>
      <c r="V24" s="95">
        <v>563.43</v>
      </c>
      <c r="W24" s="95">
        <v>8789.8</v>
      </c>
      <c r="X24" s="95">
        <v>4913.02</v>
      </c>
      <c r="Y24" s="95">
        <v>272.57</v>
      </c>
      <c r="Z24" s="95">
        <v>18.48</v>
      </c>
      <c r="AA24" s="59">
        <f t="shared" si="0"/>
        <v>79025.15000000001</v>
      </c>
      <c r="AB24" s="41">
        <v>34.6042</v>
      </c>
      <c r="AC24" s="41">
        <v>34.6042</v>
      </c>
      <c r="AD24" s="22"/>
      <c r="AE24"/>
    </row>
    <row r="25" spans="2:31" ht="15.75">
      <c r="B25" s="16">
        <v>15</v>
      </c>
      <c r="C25" s="95">
        <v>12605.86</v>
      </c>
      <c r="D25" s="95">
        <v>1379.05</v>
      </c>
      <c r="E25" s="95">
        <v>5839.91</v>
      </c>
      <c r="F25" s="95">
        <v>1008.87</v>
      </c>
      <c r="G25" s="95">
        <v>780.13</v>
      </c>
      <c r="H25" s="95">
        <v>1115.01</v>
      </c>
      <c r="I25" s="95">
        <v>9143.16</v>
      </c>
      <c r="J25" s="95">
        <v>1123.06</v>
      </c>
      <c r="K25" s="95">
        <v>1606.74</v>
      </c>
      <c r="L25" s="95">
        <v>331.14</v>
      </c>
      <c r="M25" s="95">
        <v>382.34</v>
      </c>
      <c r="N25" s="95">
        <v>746.36</v>
      </c>
      <c r="O25" s="95">
        <v>1525.74</v>
      </c>
      <c r="P25" s="95">
        <v>306.98</v>
      </c>
      <c r="Q25" s="95">
        <v>1343.1</v>
      </c>
      <c r="R25" s="95">
        <v>4987.74</v>
      </c>
      <c r="S25" s="95">
        <v>1097.37</v>
      </c>
      <c r="T25" s="95">
        <v>29.12</v>
      </c>
      <c r="U25" s="95">
        <v>531.01</v>
      </c>
      <c r="V25" s="95">
        <v>610.82</v>
      </c>
      <c r="W25" s="95">
        <v>7805.66</v>
      </c>
      <c r="X25" s="95">
        <v>4541.78</v>
      </c>
      <c r="Y25" s="95">
        <v>274.77</v>
      </c>
      <c r="Z25" s="95">
        <v>19.06</v>
      </c>
      <c r="AA25" s="59">
        <f t="shared" si="0"/>
        <v>59134.77999999999</v>
      </c>
      <c r="AB25" s="41">
        <v>34.5538</v>
      </c>
      <c r="AC25" s="41">
        <v>34.5538</v>
      </c>
      <c r="AD25" s="22"/>
      <c r="AE25"/>
    </row>
    <row r="26" spans="2:31" ht="15.75">
      <c r="B26" s="18">
        <v>16</v>
      </c>
      <c r="C26" s="95">
        <v>13236.55</v>
      </c>
      <c r="D26" s="95">
        <v>1320.77</v>
      </c>
      <c r="E26" s="95">
        <v>6481.94</v>
      </c>
      <c r="F26" s="95">
        <v>1118.25</v>
      </c>
      <c r="G26" s="95">
        <v>815.56</v>
      </c>
      <c r="H26" s="95">
        <v>992.17</v>
      </c>
      <c r="I26" s="95">
        <v>4701.51</v>
      </c>
      <c r="J26" s="95">
        <v>1311.86</v>
      </c>
      <c r="K26" s="95">
        <v>1740.08</v>
      </c>
      <c r="L26" s="95">
        <v>340.51</v>
      </c>
      <c r="M26" s="95">
        <v>374.74</v>
      </c>
      <c r="N26" s="95">
        <v>774.83</v>
      </c>
      <c r="O26" s="95">
        <v>1470.67</v>
      </c>
      <c r="P26" s="95">
        <v>293.75</v>
      </c>
      <c r="Q26" s="95">
        <v>1718.88</v>
      </c>
      <c r="R26" s="95">
        <v>4819.51</v>
      </c>
      <c r="S26" s="95">
        <v>1075.6</v>
      </c>
      <c r="T26" s="95">
        <v>21.77</v>
      </c>
      <c r="U26" s="95">
        <v>544.4</v>
      </c>
      <c r="V26" s="95">
        <v>628.66</v>
      </c>
      <c r="W26" s="95">
        <v>10160.02</v>
      </c>
      <c r="X26" s="95">
        <v>4681.84</v>
      </c>
      <c r="Y26" s="95">
        <v>315.26</v>
      </c>
      <c r="Z26" s="95">
        <v>25.52</v>
      </c>
      <c r="AA26" s="59">
        <f t="shared" si="0"/>
        <v>58964.649999999994</v>
      </c>
      <c r="AB26" s="41">
        <v>34.4864</v>
      </c>
      <c r="AC26" s="41">
        <v>34.4864</v>
      </c>
      <c r="AD26" s="22"/>
      <c r="AE26"/>
    </row>
    <row r="27" spans="2:31" ht="15.75">
      <c r="B27" s="18">
        <v>17</v>
      </c>
      <c r="C27" s="95">
        <v>11799.8</v>
      </c>
      <c r="D27" s="95">
        <v>1453.15</v>
      </c>
      <c r="E27" s="95">
        <v>6803.98</v>
      </c>
      <c r="F27" s="95">
        <v>1089.65</v>
      </c>
      <c r="G27" s="95">
        <v>827.93</v>
      </c>
      <c r="H27" s="95">
        <v>1202.89</v>
      </c>
      <c r="I27" s="95">
        <v>7399.16</v>
      </c>
      <c r="J27" s="95">
        <v>1301.41</v>
      </c>
      <c r="K27" s="95">
        <v>1958.3</v>
      </c>
      <c r="L27" s="95">
        <v>402.57</v>
      </c>
      <c r="M27" s="95">
        <v>438.8</v>
      </c>
      <c r="N27" s="95">
        <v>789.15</v>
      </c>
      <c r="O27" s="95">
        <v>1579.16</v>
      </c>
      <c r="P27" s="95">
        <v>326.73</v>
      </c>
      <c r="Q27" s="95">
        <v>1591.18</v>
      </c>
      <c r="R27" s="95">
        <v>5188</v>
      </c>
      <c r="S27" s="95">
        <v>1176.28</v>
      </c>
      <c r="T27" s="95">
        <v>17.73</v>
      </c>
      <c r="U27" s="95">
        <v>578.73</v>
      </c>
      <c r="V27" s="95">
        <v>666.21</v>
      </c>
      <c r="W27" s="95">
        <v>3013.55</v>
      </c>
      <c r="X27" s="95">
        <v>4530.36</v>
      </c>
      <c r="Y27" s="95">
        <v>321.09</v>
      </c>
      <c r="Z27" s="95">
        <v>46.29</v>
      </c>
      <c r="AA27" s="59">
        <f t="shared" si="0"/>
        <v>54502.10000000002</v>
      </c>
      <c r="AB27" s="41">
        <v>34.4864</v>
      </c>
      <c r="AC27" s="41">
        <v>34.4864</v>
      </c>
      <c r="AD27" s="22"/>
      <c r="AE27"/>
    </row>
    <row r="28" spans="2:31" ht="15.75">
      <c r="B28" s="18">
        <v>18</v>
      </c>
      <c r="C28" s="95">
        <v>11225.67</v>
      </c>
      <c r="D28" s="95">
        <v>1640.9</v>
      </c>
      <c r="E28" s="95">
        <v>9278.35</v>
      </c>
      <c r="F28" s="95">
        <v>1130.15</v>
      </c>
      <c r="G28" s="95">
        <v>816.73</v>
      </c>
      <c r="H28" s="95">
        <v>1192.11</v>
      </c>
      <c r="I28" s="95">
        <v>5872.97</v>
      </c>
      <c r="J28" s="95">
        <v>1205.3</v>
      </c>
      <c r="K28" s="95">
        <v>1954.89</v>
      </c>
      <c r="L28" s="95">
        <v>366.39</v>
      </c>
      <c r="M28" s="95">
        <v>424.11</v>
      </c>
      <c r="N28" s="95">
        <v>777.74</v>
      </c>
      <c r="O28" s="95">
        <v>1896.94</v>
      </c>
      <c r="P28" s="95">
        <v>332.91</v>
      </c>
      <c r="Q28" s="95">
        <v>1392.15</v>
      </c>
      <c r="R28" s="95">
        <v>5543</v>
      </c>
      <c r="S28" s="95">
        <v>1082.68</v>
      </c>
      <c r="T28" s="95">
        <v>20.14</v>
      </c>
      <c r="U28" s="95">
        <v>614.73</v>
      </c>
      <c r="V28" s="95">
        <v>612.87</v>
      </c>
      <c r="W28" s="95">
        <v>9714.04</v>
      </c>
      <c r="X28" s="95">
        <v>4583.92</v>
      </c>
      <c r="Y28" s="95">
        <v>315.04</v>
      </c>
      <c r="Z28" s="95">
        <v>35.87</v>
      </c>
      <c r="AA28" s="59">
        <f t="shared" si="0"/>
        <v>62029.60000000001</v>
      </c>
      <c r="AB28" s="41">
        <v>34.4864</v>
      </c>
      <c r="AC28" s="41">
        <v>34.4864</v>
      </c>
      <c r="AD28" s="22"/>
      <c r="AE28"/>
    </row>
    <row r="29" spans="2:31" ht="15.75">
      <c r="B29" s="18">
        <v>19</v>
      </c>
      <c r="C29" s="95">
        <v>12575.7</v>
      </c>
      <c r="D29" s="95">
        <v>1407.99</v>
      </c>
      <c r="E29" s="95">
        <v>6396.91</v>
      </c>
      <c r="F29" s="95">
        <v>1063.29</v>
      </c>
      <c r="G29" s="95">
        <v>858.62</v>
      </c>
      <c r="H29" s="95">
        <v>1158.71</v>
      </c>
      <c r="I29" s="95">
        <v>5437.54</v>
      </c>
      <c r="J29" s="95">
        <v>1305.84</v>
      </c>
      <c r="K29" s="95">
        <v>1788.57</v>
      </c>
      <c r="L29" s="95">
        <v>407.3</v>
      </c>
      <c r="M29" s="95">
        <v>393.63</v>
      </c>
      <c r="N29" s="95">
        <v>792.39</v>
      </c>
      <c r="O29" s="95">
        <v>1992.74</v>
      </c>
      <c r="P29" s="95">
        <v>296.99</v>
      </c>
      <c r="Q29" s="95">
        <v>1474.71</v>
      </c>
      <c r="R29" s="95">
        <v>5102.33</v>
      </c>
      <c r="S29" s="95">
        <v>1201.65</v>
      </c>
      <c r="T29" s="95">
        <v>30.76</v>
      </c>
      <c r="U29" s="95">
        <v>556.49</v>
      </c>
      <c r="V29" s="95">
        <v>616.18</v>
      </c>
      <c r="W29" s="95">
        <v>8006.87</v>
      </c>
      <c r="X29" s="95">
        <v>4422.17</v>
      </c>
      <c r="Y29" s="95">
        <v>298.41</v>
      </c>
      <c r="Z29" s="95">
        <v>33.39</v>
      </c>
      <c r="AA29" s="59">
        <f t="shared" si="0"/>
        <v>57619.18</v>
      </c>
      <c r="AB29" s="41">
        <v>34.4399</v>
      </c>
      <c r="AC29" s="41">
        <v>34.4399</v>
      </c>
      <c r="AD29" s="22"/>
      <c r="AE29"/>
    </row>
    <row r="30" spans="2:31" ht="15.75">
      <c r="B30" s="18">
        <v>20</v>
      </c>
      <c r="C30" s="95">
        <v>14411.96</v>
      </c>
      <c r="D30" s="95">
        <v>1601.06</v>
      </c>
      <c r="E30" s="95">
        <v>6021.94</v>
      </c>
      <c r="F30" s="95">
        <v>1265.97</v>
      </c>
      <c r="G30" s="95">
        <v>957.58</v>
      </c>
      <c r="H30" s="95">
        <v>1266.67</v>
      </c>
      <c r="I30" s="95">
        <v>12009.22</v>
      </c>
      <c r="J30" s="95">
        <v>1616.39</v>
      </c>
      <c r="K30" s="95">
        <v>2041.1</v>
      </c>
      <c r="L30" s="95">
        <v>404.02</v>
      </c>
      <c r="M30" s="95">
        <v>509.36</v>
      </c>
      <c r="N30" s="95">
        <v>949.01</v>
      </c>
      <c r="O30" s="95">
        <v>9889.17</v>
      </c>
      <c r="P30" s="95">
        <v>375.79</v>
      </c>
      <c r="Q30" s="95">
        <v>1765.83</v>
      </c>
      <c r="R30" s="95">
        <v>6403.98</v>
      </c>
      <c r="S30" s="95">
        <v>1423.52</v>
      </c>
      <c r="T30" s="95">
        <v>52.06</v>
      </c>
      <c r="U30" s="95">
        <v>669.6</v>
      </c>
      <c r="V30" s="95">
        <v>712.8</v>
      </c>
      <c r="W30" s="95">
        <v>8955.09</v>
      </c>
      <c r="X30" s="95">
        <v>5937.4</v>
      </c>
      <c r="Y30" s="95">
        <v>315.22</v>
      </c>
      <c r="Z30" s="95">
        <v>35.19</v>
      </c>
      <c r="AA30" s="59">
        <f t="shared" si="0"/>
        <v>79589.93</v>
      </c>
      <c r="AB30" s="41">
        <v>34.4712</v>
      </c>
      <c r="AC30" s="41">
        <v>34.4712</v>
      </c>
      <c r="AD30" s="22"/>
      <c r="AE30"/>
    </row>
    <row r="31" spans="2:31" ht="15.75">
      <c r="B31" s="18">
        <v>21</v>
      </c>
      <c r="C31" s="95">
        <v>15561.94</v>
      </c>
      <c r="D31" s="95">
        <v>1666.09</v>
      </c>
      <c r="E31" s="95">
        <v>14057.28</v>
      </c>
      <c r="F31" s="95">
        <v>1370.95</v>
      </c>
      <c r="G31" s="95">
        <v>1052.72</v>
      </c>
      <c r="H31" s="95">
        <v>1359.63</v>
      </c>
      <c r="I31" s="95">
        <v>8569.25</v>
      </c>
      <c r="J31" s="95">
        <v>1712.89</v>
      </c>
      <c r="K31" s="95">
        <v>2756.4</v>
      </c>
      <c r="L31" s="95">
        <v>449.08</v>
      </c>
      <c r="M31" s="95">
        <v>535.91</v>
      </c>
      <c r="N31" s="95">
        <v>1091.34</v>
      </c>
      <c r="O31" s="95">
        <v>9729.61</v>
      </c>
      <c r="P31" s="95">
        <v>365.28</v>
      </c>
      <c r="Q31" s="95">
        <v>2039.13</v>
      </c>
      <c r="R31" s="95">
        <v>6263.43</v>
      </c>
      <c r="S31" s="95">
        <v>1602.3</v>
      </c>
      <c r="T31" s="95">
        <v>88.49</v>
      </c>
      <c r="U31" s="95">
        <v>763.29</v>
      </c>
      <c r="V31" s="95">
        <v>884.66</v>
      </c>
      <c r="W31" s="95">
        <v>9183.59</v>
      </c>
      <c r="X31" s="95">
        <v>5510.59</v>
      </c>
      <c r="Y31" s="95">
        <v>362.27</v>
      </c>
      <c r="Z31" s="95">
        <v>43.95</v>
      </c>
      <c r="AA31" s="59">
        <f t="shared" si="0"/>
        <v>87020.06999999999</v>
      </c>
      <c r="AB31" s="41">
        <v>34.5521</v>
      </c>
      <c r="AC31" s="41">
        <v>34.5521</v>
      </c>
      <c r="AD31" s="22"/>
      <c r="AE31"/>
    </row>
    <row r="32" spans="2:31" ht="15.75">
      <c r="B32" s="18">
        <v>22</v>
      </c>
      <c r="C32" s="95">
        <v>17161.81</v>
      </c>
      <c r="D32" s="95">
        <v>1700.01</v>
      </c>
      <c r="E32" s="95">
        <v>11545.75</v>
      </c>
      <c r="F32" s="95">
        <v>1409.98</v>
      </c>
      <c r="G32" s="95">
        <v>1102.45</v>
      </c>
      <c r="H32" s="95">
        <v>1515.53</v>
      </c>
      <c r="I32" s="95">
        <v>9438.2</v>
      </c>
      <c r="J32" s="95">
        <v>1811.11</v>
      </c>
      <c r="K32" s="95">
        <v>2929.97</v>
      </c>
      <c r="L32" s="95">
        <v>493.95</v>
      </c>
      <c r="M32" s="95">
        <v>626.13</v>
      </c>
      <c r="N32" s="95">
        <v>1211.66</v>
      </c>
      <c r="O32" s="95">
        <v>11963.93</v>
      </c>
      <c r="P32" s="95">
        <v>428.67</v>
      </c>
      <c r="Q32" s="95">
        <v>2029.54</v>
      </c>
      <c r="R32" s="95">
        <v>6550.09</v>
      </c>
      <c r="S32" s="95">
        <v>1647.36</v>
      </c>
      <c r="T32" s="95">
        <v>44.64</v>
      </c>
      <c r="U32" s="95">
        <v>864.22</v>
      </c>
      <c r="V32" s="95">
        <v>883.64</v>
      </c>
      <c r="W32" s="95">
        <v>10347.31</v>
      </c>
      <c r="X32" s="95">
        <v>6136.02</v>
      </c>
      <c r="Y32" s="95">
        <v>323.84</v>
      </c>
      <c r="Z32" s="95">
        <v>49.85</v>
      </c>
      <c r="AA32" s="59">
        <f t="shared" si="0"/>
        <v>92215.66</v>
      </c>
      <c r="AB32" s="41">
        <v>34.6251</v>
      </c>
      <c r="AC32" s="41">
        <v>34.6251</v>
      </c>
      <c r="AD32" s="22"/>
      <c r="AE32"/>
    </row>
    <row r="33" spans="2:31" ht="15.75">
      <c r="B33" s="18">
        <v>23</v>
      </c>
      <c r="C33" s="95">
        <v>17256.61</v>
      </c>
      <c r="D33" s="95">
        <v>1886.99</v>
      </c>
      <c r="E33" s="95">
        <v>8079.5</v>
      </c>
      <c r="F33" s="95">
        <v>1456.53</v>
      </c>
      <c r="G33" s="95">
        <v>1150.55</v>
      </c>
      <c r="H33" s="95">
        <v>1545.89</v>
      </c>
      <c r="I33" s="95">
        <v>9964.49</v>
      </c>
      <c r="J33" s="95">
        <v>2035.34</v>
      </c>
      <c r="K33" s="95">
        <v>3433.93</v>
      </c>
      <c r="L33" s="95">
        <v>506.76</v>
      </c>
      <c r="M33" s="95">
        <v>642.36</v>
      </c>
      <c r="N33" s="95">
        <v>1272.72</v>
      </c>
      <c r="O33" s="95">
        <v>6805.77</v>
      </c>
      <c r="P33" s="95">
        <v>436.37</v>
      </c>
      <c r="Q33" s="95">
        <v>2424.58</v>
      </c>
      <c r="R33" s="95">
        <v>6931.36</v>
      </c>
      <c r="S33" s="95">
        <v>1781.53</v>
      </c>
      <c r="T33" s="95">
        <v>50.17</v>
      </c>
      <c r="U33" s="95">
        <v>898.24</v>
      </c>
      <c r="V33" s="95">
        <v>976.35</v>
      </c>
      <c r="W33" s="95">
        <v>10334.83</v>
      </c>
      <c r="X33" s="95">
        <v>5750.84</v>
      </c>
      <c r="Y33" s="95">
        <v>409.78</v>
      </c>
      <c r="Z33" s="95">
        <v>60.51</v>
      </c>
      <c r="AA33" s="59">
        <f t="shared" si="0"/>
        <v>86092</v>
      </c>
      <c r="AB33" s="41">
        <v>34.5732</v>
      </c>
      <c r="AC33" s="41">
        <v>34.5732</v>
      </c>
      <c r="AD33" s="22"/>
      <c r="AE33"/>
    </row>
    <row r="34" spans="2:31" ht="15.75">
      <c r="B34" s="18">
        <v>24</v>
      </c>
      <c r="C34" s="95">
        <v>17323.54</v>
      </c>
      <c r="D34" s="95">
        <v>1942.01</v>
      </c>
      <c r="E34" s="95">
        <v>6477.59</v>
      </c>
      <c r="F34" s="95">
        <v>1577.61</v>
      </c>
      <c r="G34" s="95">
        <v>1213.6</v>
      </c>
      <c r="H34" s="95">
        <v>1724.05</v>
      </c>
      <c r="I34" s="95">
        <v>11109.09</v>
      </c>
      <c r="J34" s="95">
        <v>2140.06</v>
      </c>
      <c r="K34" s="95">
        <v>3608.07</v>
      </c>
      <c r="L34" s="95">
        <v>603.01</v>
      </c>
      <c r="M34" s="95">
        <v>695.25</v>
      </c>
      <c r="N34" s="95">
        <v>1324.98</v>
      </c>
      <c r="O34" s="95">
        <v>5311.82</v>
      </c>
      <c r="P34" s="95">
        <v>482</v>
      </c>
      <c r="Q34" s="95">
        <v>2683.6</v>
      </c>
      <c r="R34" s="95">
        <v>7311.38</v>
      </c>
      <c r="S34" s="95">
        <v>1925.62</v>
      </c>
      <c r="T34" s="95">
        <v>53.86</v>
      </c>
      <c r="U34" s="95">
        <v>981.29</v>
      </c>
      <c r="V34" s="95">
        <v>983.88</v>
      </c>
      <c r="W34" s="95">
        <v>12898.12</v>
      </c>
      <c r="X34" s="95">
        <v>6566.92</v>
      </c>
      <c r="Y34" s="95">
        <v>476.68</v>
      </c>
      <c r="Z34" s="95">
        <v>96.51</v>
      </c>
      <c r="AA34" s="59">
        <f t="shared" si="0"/>
        <v>89510.53999999998</v>
      </c>
      <c r="AB34" s="41">
        <v>34.5732</v>
      </c>
      <c r="AC34" s="41">
        <v>34.5732</v>
      </c>
      <c r="AD34" s="22"/>
      <c r="AE34"/>
    </row>
    <row r="35" spans="2:31" ht="15.75">
      <c r="B35" s="18">
        <v>25</v>
      </c>
      <c r="C35" s="95">
        <v>16605.04</v>
      </c>
      <c r="D35" s="95">
        <v>2076.17</v>
      </c>
      <c r="E35" s="95">
        <v>5478.8</v>
      </c>
      <c r="F35" s="95">
        <v>1610.41</v>
      </c>
      <c r="G35" s="95">
        <v>1246.58</v>
      </c>
      <c r="H35" s="95">
        <v>1733.62</v>
      </c>
      <c r="I35" s="95">
        <v>12484.09</v>
      </c>
      <c r="J35" s="95">
        <v>2009.08</v>
      </c>
      <c r="K35" s="95">
        <v>3479.1</v>
      </c>
      <c r="L35" s="95">
        <v>565.55</v>
      </c>
      <c r="M35" s="95">
        <v>673.8</v>
      </c>
      <c r="N35" s="95">
        <v>1331.3</v>
      </c>
      <c r="O35" s="95">
        <v>7640.31</v>
      </c>
      <c r="P35" s="95">
        <v>483.69</v>
      </c>
      <c r="Q35" s="95">
        <v>2876.66</v>
      </c>
      <c r="R35" s="95">
        <v>7280.08</v>
      </c>
      <c r="S35" s="95">
        <v>1845.47</v>
      </c>
      <c r="T35" s="95">
        <v>51.41</v>
      </c>
      <c r="U35" s="95">
        <v>985.78</v>
      </c>
      <c r="V35" s="95">
        <v>956.09</v>
      </c>
      <c r="W35" s="95">
        <v>5797.66</v>
      </c>
      <c r="X35" s="95">
        <v>6652.52</v>
      </c>
      <c r="Y35" s="95">
        <v>406.08</v>
      </c>
      <c r="Z35" s="95">
        <v>86.49</v>
      </c>
      <c r="AA35" s="59">
        <f t="shared" si="0"/>
        <v>84355.78000000003</v>
      </c>
      <c r="AB35" s="41">
        <v>34.5732</v>
      </c>
      <c r="AC35" s="41">
        <v>34.5732</v>
      </c>
      <c r="AD35" s="22"/>
      <c r="AE35"/>
    </row>
    <row r="36" spans="2:31" ht="15.75">
      <c r="B36" s="18">
        <v>26</v>
      </c>
      <c r="C36" s="95">
        <v>18575.72</v>
      </c>
      <c r="D36" s="95">
        <v>1921.86</v>
      </c>
      <c r="E36" s="95">
        <v>7764.79</v>
      </c>
      <c r="F36" s="95">
        <v>1620.08</v>
      </c>
      <c r="G36" s="95">
        <v>1229.33</v>
      </c>
      <c r="H36" s="95">
        <v>1611.52</v>
      </c>
      <c r="I36" s="95">
        <v>12108.65</v>
      </c>
      <c r="J36" s="95">
        <v>2212.08</v>
      </c>
      <c r="K36" s="95">
        <v>5030.21</v>
      </c>
      <c r="L36" s="95">
        <v>611</v>
      </c>
      <c r="M36" s="95">
        <v>775.03</v>
      </c>
      <c r="N36" s="95">
        <v>1393.99</v>
      </c>
      <c r="O36" s="95">
        <v>6281.42</v>
      </c>
      <c r="P36" s="95">
        <v>465.72</v>
      </c>
      <c r="Q36" s="95">
        <v>2824.31</v>
      </c>
      <c r="R36" s="95">
        <v>7515.25</v>
      </c>
      <c r="S36" s="95">
        <v>1988.46</v>
      </c>
      <c r="T36" s="95">
        <v>45.76</v>
      </c>
      <c r="U36" s="95">
        <v>961.66</v>
      </c>
      <c r="V36" s="95">
        <v>955.02</v>
      </c>
      <c r="W36" s="95">
        <v>11273.87</v>
      </c>
      <c r="X36" s="95">
        <v>6279.71</v>
      </c>
      <c r="Y36" s="95">
        <v>391.47</v>
      </c>
      <c r="Z36" s="95">
        <v>86.74</v>
      </c>
      <c r="AA36" s="59">
        <f t="shared" si="0"/>
        <v>93923.65000000001</v>
      </c>
      <c r="AB36" s="41">
        <v>34.6311</v>
      </c>
      <c r="AC36" s="41">
        <v>34.6311</v>
      </c>
      <c r="AD36" s="22"/>
      <c r="AE36"/>
    </row>
    <row r="37" spans="2:31" ht="15.75">
      <c r="B37" s="18">
        <v>27</v>
      </c>
      <c r="C37" s="95">
        <v>17017.89</v>
      </c>
      <c r="D37" s="95">
        <v>1805.95</v>
      </c>
      <c r="E37" s="95">
        <v>3836.59</v>
      </c>
      <c r="F37" s="95">
        <v>1442.17</v>
      </c>
      <c r="G37" s="95">
        <v>1041.43</v>
      </c>
      <c r="H37" s="95">
        <v>1510.61</v>
      </c>
      <c r="I37" s="95">
        <v>10953.78</v>
      </c>
      <c r="J37" s="95">
        <v>1783.76</v>
      </c>
      <c r="K37" s="95">
        <v>2462.2</v>
      </c>
      <c r="L37" s="95">
        <v>552.76</v>
      </c>
      <c r="M37" s="95">
        <v>611.99</v>
      </c>
      <c r="N37" s="95">
        <v>1167.84</v>
      </c>
      <c r="O37" s="95">
        <v>6340.36</v>
      </c>
      <c r="P37" s="95">
        <v>434.83</v>
      </c>
      <c r="Q37" s="95">
        <v>2495.42</v>
      </c>
      <c r="R37" s="95">
        <v>7035.08</v>
      </c>
      <c r="S37" s="95">
        <v>1542.83</v>
      </c>
      <c r="T37" s="95">
        <v>44.19</v>
      </c>
      <c r="U37" s="95">
        <v>821.91</v>
      </c>
      <c r="V37" s="95">
        <v>817.95</v>
      </c>
      <c r="W37" s="95">
        <v>10974.09</v>
      </c>
      <c r="X37" s="95">
        <v>5650.06</v>
      </c>
      <c r="Y37" s="95">
        <v>350.3</v>
      </c>
      <c r="Z37" s="95">
        <v>51.52</v>
      </c>
      <c r="AA37" s="59">
        <f t="shared" si="0"/>
        <v>80745.51000000001</v>
      </c>
      <c r="AB37" s="41">
        <v>34.6271</v>
      </c>
      <c r="AC37" s="41">
        <v>34.6271</v>
      </c>
      <c r="AD37" s="22"/>
      <c r="AE37"/>
    </row>
    <row r="38" spans="2:31" ht="15.75">
      <c r="B38" s="18">
        <v>28</v>
      </c>
      <c r="C38" s="95">
        <v>18049.02</v>
      </c>
      <c r="D38" s="95">
        <v>1837.59</v>
      </c>
      <c r="E38" s="95">
        <v>8014.03</v>
      </c>
      <c r="F38" s="95">
        <v>1552.94</v>
      </c>
      <c r="G38" s="95">
        <v>1144.09</v>
      </c>
      <c r="H38" s="95">
        <v>1513.68</v>
      </c>
      <c r="I38" s="95">
        <v>11522.2</v>
      </c>
      <c r="J38" s="95">
        <v>2000.88</v>
      </c>
      <c r="K38" s="95">
        <v>3748.55</v>
      </c>
      <c r="L38" s="95">
        <v>570.77</v>
      </c>
      <c r="M38" s="95">
        <v>712.78</v>
      </c>
      <c r="N38" s="95">
        <v>1336.67</v>
      </c>
      <c r="O38" s="95">
        <v>4534.77</v>
      </c>
      <c r="P38" s="95">
        <v>492.56</v>
      </c>
      <c r="Q38" s="95">
        <v>3063.73</v>
      </c>
      <c r="R38" s="95">
        <v>7394.02</v>
      </c>
      <c r="S38" s="95">
        <v>1825.84</v>
      </c>
      <c r="T38" s="95">
        <v>54.05</v>
      </c>
      <c r="U38" s="95">
        <v>965.43</v>
      </c>
      <c r="V38" s="95">
        <v>945.17</v>
      </c>
      <c r="W38" s="95">
        <v>12839.65</v>
      </c>
      <c r="X38" s="95">
        <v>6093.97</v>
      </c>
      <c r="Y38" s="95">
        <v>391.07</v>
      </c>
      <c r="Z38" s="95">
        <v>54.99</v>
      </c>
      <c r="AA38" s="59">
        <f t="shared" si="0"/>
        <v>90658.45</v>
      </c>
      <c r="AB38" s="41">
        <v>34.6807</v>
      </c>
      <c r="AC38" s="41">
        <v>34.6807</v>
      </c>
      <c r="AD38" s="22"/>
      <c r="AE38"/>
    </row>
    <row r="39" spans="2:31" ht="16.5" customHeight="1">
      <c r="B39" s="18">
        <v>29</v>
      </c>
      <c r="C39" s="95">
        <v>17927.83</v>
      </c>
      <c r="D39" s="95">
        <v>1827.2</v>
      </c>
      <c r="E39" s="95">
        <v>5711.47</v>
      </c>
      <c r="F39" s="95">
        <v>1430.98</v>
      </c>
      <c r="G39" s="95">
        <v>1107.13</v>
      </c>
      <c r="H39" s="95">
        <v>1402.04</v>
      </c>
      <c r="I39" s="95">
        <v>11486.62</v>
      </c>
      <c r="J39" s="95">
        <v>1817.54</v>
      </c>
      <c r="K39" s="95">
        <v>3545.72</v>
      </c>
      <c r="L39" s="95">
        <v>569.28</v>
      </c>
      <c r="M39" s="95">
        <v>649.22</v>
      </c>
      <c r="N39" s="95">
        <v>1247.83</v>
      </c>
      <c r="O39" s="95">
        <v>6091.42</v>
      </c>
      <c r="P39" s="95">
        <v>427.38</v>
      </c>
      <c r="Q39" s="95">
        <v>2520.05</v>
      </c>
      <c r="R39" s="95">
        <v>7086.08</v>
      </c>
      <c r="S39" s="95">
        <v>1773.65</v>
      </c>
      <c r="T39" s="95">
        <v>34.72</v>
      </c>
      <c r="U39" s="95">
        <v>915.5</v>
      </c>
      <c r="V39" s="95">
        <v>963.58</v>
      </c>
      <c r="W39" s="95">
        <v>5367.48</v>
      </c>
      <c r="X39" s="95">
        <v>5975.25</v>
      </c>
      <c r="Y39" s="95">
        <v>365.32</v>
      </c>
      <c r="Z39" s="95">
        <v>56.1</v>
      </c>
      <c r="AA39" s="59">
        <f t="shared" si="0"/>
        <v>80299.39000000001</v>
      </c>
      <c r="AB39" s="41">
        <v>34.6414</v>
      </c>
      <c r="AC39" s="41">
        <v>34.6414</v>
      </c>
      <c r="AD39" s="22"/>
      <c r="AE39"/>
    </row>
    <row r="40" spans="2:31" ht="15" customHeight="1">
      <c r="B40" s="18">
        <v>30</v>
      </c>
      <c r="C40" s="95">
        <v>15725.32</v>
      </c>
      <c r="D40" s="95">
        <v>1799.45</v>
      </c>
      <c r="E40" s="95">
        <v>4547.86</v>
      </c>
      <c r="F40" s="95">
        <v>1387.26</v>
      </c>
      <c r="G40" s="95">
        <v>1041.35</v>
      </c>
      <c r="H40" s="95">
        <v>1305.17</v>
      </c>
      <c r="I40" s="95">
        <v>9796.79</v>
      </c>
      <c r="J40" s="95">
        <v>1734.53</v>
      </c>
      <c r="K40" s="95">
        <v>3019.74</v>
      </c>
      <c r="L40" s="95">
        <v>485.7</v>
      </c>
      <c r="M40" s="95">
        <v>597.49</v>
      </c>
      <c r="N40" s="95">
        <v>1144.73</v>
      </c>
      <c r="O40" s="95">
        <v>5517.68</v>
      </c>
      <c r="P40" s="95">
        <v>421.13</v>
      </c>
      <c r="Q40" s="95">
        <v>2477.31</v>
      </c>
      <c r="R40" s="95">
        <v>6547.8</v>
      </c>
      <c r="S40" s="95">
        <v>1606.1</v>
      </c>
      <c r="T40" s="95">
        <v>21.29</v>
      </c>
      <c r="U40" s="95">
        <v>785.3</v>
      </c>
      <c r="V40" s="95">
        <v>851.91</v>
      </c>
      <c r="W40" s="95">
        <v>9992.65</v>
      </c>
      <c r="X40" s="95">
        <v>5554.42</v>
      </c>
      <c r="Y40" s="95">
        <v>356.89</v>
      </c>
      <c r="Z40" s="95">
        <v>55.53</v>
      </c>
      <c r="AA40" s="59">
        <f t="shared" si="0"/>
        <v>76773.4</v>
      </c>
      <c r="AB40" s="41">
        <v>34.6377</v>
      </c>
      <c r="AC40" s="41">
        <v>34.6377</v>
      </c>
      <c r="AD40" s="22"/>
      <c r="AE40"/>
    </row>
    <row r="41" spans="2:31" ht="15.75" customHeight="1">
      <c r="B41" s="18">
        <v>31</v>
      </c>
      <c r="C41" s="71"/>
      <c r="D41" s="71"/>
      <c r="E41" s="71"/>
      <c r="F41" s="71"/>
      <c r="G41" s="71"/>
      <c r="H41" s="71"/>
      <c r="I41" s="71"/>
      <c r="J41" s="71"/>
      <c r="K41" s="71"/>
      <c r="L41" s="71"/>
      <c r="M41" s="71"/>
      <c r="N41" s="71"/>
      <c r="O41" s="71"/>
      <c r="P41" s="98"/>
      <c r="Q41" s="71"/>
      <c r="R41" s="71"/>
      <c r="S41" s="71"/>
      <c r="T41" s="71"/>
      <c r="U41" s="71"/>
      <c r="V41" s="71"/>
      <c r="W41" s="71"/>
      <c r="X41" s="71"/>
      <c r="Y41" s="71"/>
      <c r="Z41" s="71"/>
      <c r="AA41" s="59"/>
      <c r="AB41" s="51"/>
      <c r="AC41" s="51"/>
      <c r="AD41" s="28"/>
      <c r="AE41"/>
    </row>
    <row r="42" spans="2:31" ht="66" customHeight="1">
      <c r="B42" s="18" t="s">
        <v>97</v>
      </c>
      <c r="C42" s="62">
        <f aca="true" t="shared" si="1" ref="C42:Z42">SUM(C11:C41)</f>
        <v>414838.07999999996</v>
      </c>
      <c r="D42" s="64">
        <f t="shared" si="1"/>
        <v>46550.60999999999</v>
      </c>
      <c r="E42" s="62">
        <f t="shared" si="1"/>
        <v>250093.43</v>
      </c>
      <c r="F42" s="62">
        <f t="shared" si="1"/>
        <v>36151.93000000001</v>
      </c>
      <c r="G42" s="62">
        <f t="shared" si="1"/>
        <v>27127.89</v>
      </c>
      <c r="H42" s="62">
        <f t="shared" si="1"/>
        <v>37926.85999999999</v>
      </c>
      <c r="I42" s="62">
        <f t="shared" si="1"/>
        <v>221328.46</v>
      </c>
      <c r="J42" s="62">
        <f t="shared" si="1"/>
        <v>43347.33</v>
      </c>
      <c r="K42" s="62">
        <f t="shared" si="1"/>
        <v>68751.89</v>
      </c>
      <c r="L42" s="62">
        <f t="shared" si="1"/>
        <v>12249.310000000001</v>
      </c>
      <c r="M42" s="62">
        <f t="shared" si="1"/>
        <v>14137.859999999999</v>
      </c>
      <c r="N42" s="62">
        <f t="shared" si="1"/>
        <v>28193.01</v>
      </c>
      <c r="O42" s="62">
        <f t="shared" si="1"/>
        <v>108324.85</v>
      </c>
      <c r="P42" s="99">
        <f t="shared" si="1"/>
        <v>10339.669999999996</v>
      </c>
      <c r="Q42" s="62">
        <f t="shared" si="1"/>
        <v>53472.74</v>
      </c>
      <c r="R42" s="62">
        <f t="shared" si="1"/>
        <v>169134.07999999996</v>
      </c>
      <c r="S42" s="62">
        <f t="shared" si="1"/>
        <v>38817.799999999996</v>
      </c>
      <c r="T42" s="62">
        <f t="shared" si="1"/>
        <v>1000.2799999999997</v>
      </c>
      <c r="U42" s="62">
        <f t="shared" si="1"/>
        <v>19809.83</v>
      </c>
      <c r="V42" s="62">
        <f t="shared" si="1"/>
        <v>21100.1</v>
      </c>
      <c r="W42" s="62">
        <f t="shared" si="1"/>
        <v>262747.63999999996</v>
      </c>
      <c r="X42" s="62">
        <f t="shared" si="1"/>
        <v>151137.71000000002</v>
      </c>
      <c r="Y42" s="62">
        <f t="shared" si="1"/>
        <v>9598.47</v>
      </c>
      <c r="Z42" s="62">
        <f t="shared" si="1"/>
        <v>1172.2599999999998</v>
      </c>
      <c r="AA42" s="65">
        <f>SUM(AA11:AA41)</f>
        <v>2047352.0899999999</v>
      </c>
      <c r="AB42" s="66">
        <f>SUMPRODUCT(AB11:AB41,AA11:AA41)/SUM(AA11:AA41)</f>
        <v>34.63079205909229</v>
      </c>
      <c r="AC42" s="66">
        <f>AVERAGE(AC11:AC41)</f>
        <v>34.63786</v>
      </c>
      <c r="AD42" s="27"/>
      <c r="AE42"/>
    </row>
    <row r="43" spans="2:31" ht="14.25" customHeight="1" hidden="1">
      <c r="B43" s="7">
        <v>31</v>
      </c>
      <c r="C43" s="10"/>
      <c r="D43" s="8"/>
      <c r="E43" s="8"/>
      <c r="F43" s="8"/>
      <c r="G43" s="8"/>
      <c r="H43" s="8"/>
      <c r="I43" s="8"/>
      <c r="J43" s="8"/>
      <c r="K43" s="8"/>
      <c r="L43" s="8"/>
      <c r="M43" s="8"/>
      <c r="N43" s="8"/>
      <c r="O43" s="8"/>
      <c r="P43" s="100"/>
      <c r="Q43" s="8"/>
      <c r="R43" s="8"/>
      <c r="S43" s="8"/>
      <c r="T43" s="8"/>
      <c r="U43" s="8"/>
      <c r="V43" s="8"/>
      <c r="W43" s="8"/>
      <c r="X43" s="8"/>
      <c r="Y43" s="8"/>
      <c r="Z43" s="8"/>
      <c r="AA43" s="8"/>
      <c r="AB43" s="8"/>
      <c r="AC43" s="9"/>
      <c r="AD43" s="23"/>
      <c r="AE43"/>
    </row>
    <row r="44" spans="3:31" ht="12.75">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24"/>
      <c r="AE44"/>
    </row>
    <row r="45" spans="2:32" s="6" customFormat="1" ht="12.75">
      <c r="B45"/>
      <c r="C45" s="1"/>
      <c r="D45" s="1"/>
      <c r="E45"/>
      <c r="F45"/>
      <c r="G45"/>
      <c r="H45"/>
      <c r="I45"/>
      <c r="J45"/>
      <c r="K45"/>
      <c r="L45"/>
      <c r="M45"/>
      <c r="N45"/>
      <c r="O45"/>
      <c r="P45" s="96"/>
      <c r="Q45"/>
      <c r="R45"/>
      <c r="S45"/>
      <c r="T45"/>
      <c r="U45"/>
      <c r="V45"/>
      <c r="W45"/>
      <c r="X45"/>
      <c r="Y45"/>
      <c r="Z45"/>
      <c r="AA45"/>
      <c r="AB45"/>
      <c r="AC45"/>
      <c r="AD45"/>
      <c r="AF45"/>
    </row>
    <row r="46" spans="2:32" s="6" customFormat="1" ht="15">
      <c r="B46"/>
      <c r="C46" s="11" t="s">
        <v>39</v>
      </c>
      <c r="D46" s="11"/>
      <c r="E46" s="12"/>
      <c r="F46" s="12"/>
      <c r="G46" s="12"/>
      <c r="H46" s="12"/>
      <c r="I46" s="12"/>
      <c r="J46" s="12"/>
      <c r="K46" s="12"/>
      <c r="L46" s="12"/>
      <c r="M46" s="12"/>
      <c r="N46" s="12"/>
      <c r="O46" s="12"/>
      <c r="P46" s="101" t="s">
        <v>40</v>
      </c>
      <c r="Q46" s="12"/>
      <c r="R46" s="12"/>
      <c r="S46" s="12"/>
      <c r="T46" s="45"/>
      <c r="U46" s="45"/>
      <c r="V46" s="46"/>
      <c r="W46" s="46"/>
      <c r="X46" s="105">
        <v>42646</v>
      </c>
      <c r="Y46" s="106"/>
      <c r="Z46" s="12"/>
      <c r="AA46" s="12"/>
      <c r="AB46" s="12"/>
      <c r="AC46" s="45"/>
      <c r="AD46" s="25"/>
      <c r="AF46"/>
    </row>
    <row r="47" spans="2:32" s="6" customFormat="1" ht="12.75">
      <c r="B47"/>
      <c r="C47" s="1"/>
      <c r="D47" s="1" t="s">
        <v>27</v>
      </c>
      <c r="E47"/>
      <c r="F47"/>
      <c r="G47"/>
      <c r="H47"/>
      <c r="I47"/>
      <c r="J47"/>
      <c r="K47"/>
      <c r="L47"/>
      <c r="M47"/>
      <c r="N47"/>
      <c r="O47" s="2"/>
      <c r="P47" s="102" t="s">
        <v>29</v>
      </c>
      <c r="Q47" s="15"/>
      <c r="R47"/>
      <c r="S47"/>
      <c r="T47" s="2"/>
      <c r="U47" s="14" t="s">
        <v>0</v>
      </c>
      <c r="W47"/>
      <c r="X47" s="2"/>
      <c r="Y47" s="14" t="s">
        <v>16</v>
      </c>
      <c r="Z47"/>
      <c r="AA47"/>
      <c r="AB47"/>
      <c r="AC47" s="2"/>
      <c r="AD47" s="2"/>
      <c r="AF47"/>
    </row>
    <row r="48" spans="2:32" s="6" customFormat="1" ht="18" customHeight="1">
      <c r="B48"/>
      <c r="C48" s="11" t="s">
        <v>37</v>
      </c>
      <c r="D48" s="11"/>
      <c r="E48" s="12"/>
      <c r="F48" s="12"/>
      <c r="G48" s="12"/>
      <c r="H48" s="67"/>
      <c r="I48" s="12"/>
      <c r="J48" s="12"/>
      <c r="K48" s="67"/>
      <c r="L48" s="12"/>
      <c r="M48" s="73"/>
      <c r="N48" s="74"/>
      <c r="O48" s="74"/>
      <c r="P48" s="101" t="s">
        <v>126</v>
      </c>
      <c r="Q48" s="12"/>
      <c r="R48" s="12"/>
      <c r="S48" s="12"/>
      <c r="T48" s="12"/>
      <c r="U48" s="67"/>
      <c r="V48" s="12"/>
      <c r="W48" s="67"/>
      <c r="X48" s="105">
        <v>42646</v>
      </c>
      <c r="Y48" s="106"/>
      <c r="Z48" s="12"/>
      <c r="AA48" s="12"/>
      <c r="AB48" s="12"/>
      <c r="AC48" s="12"/>
      <c r="AD48" s="26"/>
      <c r="AF48"/>
    </row>
    <row r="49" spans="2:32" s="6" customFormat="1" ht="12.75">
      <c r="B49"/>
      <c r="C49" s="1"/>
      <c r="D49" s="1" t="s">
        <v>38</v>
      </c>
      <c r="E49"/>
      <c r="F49"/>
      <c r="G49"/>
      <c r="H49" s="54"/>
      <c r="I49"/>
      <c r="J49" s="14"/>
      <c r="K49" s="54"/>
      <c r="L49"/>
      <c r="M49" s="2"/>
      <c r="O49" s="14"/>
      <c r="P49" s="103" t="s">
        <v>29</v>
      </c>
      <c r="Q49"/>
      <c r="R49"/>
      <c r="S49"/>
      <c r="T49"/>
      <c r="U49" s="14" t="s">
        <v>0</v>
      </c>
      <c r="W49" s="54"/>
      <c r="X49"/>
      <c r="Y49" s="14" t="s">
        <v>16</v>
      </c>
      <c r="Z49"/>
      <c r="AA49"/>
      <c r="AB49"/>
      <c r="AC49" s="2"/>
      <c r="AD49" s="2"/>
      <c r="AF49"/>
    </row>
  </sheetData>
  <sheetProtection/>
  <mergeCells count="34">
    <mergeCell ref="X46:Y46"/>
    <mergeCell ref="X48:Y48"/>
    <mergeCell ref="B6:AA6"/>
    <mergeCell ref="C5:AC5"/>
    <mergeCell ref="B7:B10"/>
    <mergeCell ref="C7:Z7"/>
    <mergeCell ref="AA7:AA10"/>
    <mergeCell ref="AB7:AB10"/>
    <mergeCell ref="AC7:AC10"/>
    <mergeCell ref="C8:C10"/>
    <mergeCell ref="D8:D10"/>
    <mergeCell ref="E8:E10"/>
    <mergeCell ref="F8:F10"/>
    <mergeCell ref="G8:G10"/>
    <mergeCell ref="H8:H10"/>
    <mergeCell ref="I8:I10"/>
    <mergeCell ref="K8:K10"/>
    <mergeCell ref="W8:W10"/>
    <mergeCell ref="L8:L10"/>
    <mergeCell ref="M8:M10"/>
    <mergeCell ref="N8:N10"/>
    <mergeCell ref="O8:O10"/>
    <mergeCell ref="P8:P10"/>
    <mergeCell ref="Q8:Q10"/>
    <mergeCell ref="X8:X10"/>
    <mergeCell ref="Y8:Y10"/>
    <mergeCell ref="Z8:Z10"/>
    <mergeCell ref="C44:AC44"/>
    <mergeCell ref="R8:R10"/>
    <mergeCell ref="S8:S10"/>
    <mergeCell ref="T8:T10"/>
    <mergeCell ref="U8:U10"/>
    <mergeCell ref="V8:V10"/>
    <mergeCell ref="J8:J10"/>
  </mergeCells>
  <printOptions/>
  <pageMargins left="0" right="0" top="0" bottom="0" header="0" footer="0"/>
  <pageSetup fitToHeight="1"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KHLPU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chemist1</dc:creator>
  <cp:keywords/>
  <dc:description/>
  <cp:lastModifiedBy>Барталёва Светлана Васильевна</cp:lastModifiedBy>
  <cp:lastPrinted>2016-10-03T07:26:44Z</cp:lastPrinted>
  <dcterms:created xsi:type="dcterms:W3CDTF">2010-01-29T08:37:16Z</dcterms:created>
  <dcterms:modified xsi:type="dcterms:W3CDTF">2016-10-04T08:54:23Z</dcterms:modified>
  <cp:category/>
  <cp:version/>
  <cp:contentType/>
  <cp:contentStatus/>
</cp:coreProperties>
</file>