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<sst xmlns="http://schemas.openxmlformats.org/spreadsheetml/2006/main" count="77" uniqueCount="62">
  <si>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</si>
  <si>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</si>
  <si>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</si>
  <si>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</si>
  <si>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</si>
  <si>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</si>
  <si>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</si>
  <si>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</si>
  <si>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</si>
  <si>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</si>
  <si>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</si>
  <si>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</si>
  <si>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</si>
  <si>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</si>
  <si>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</si>
  <si>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</si>
  <si>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</si>
  <si>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</si>
  <si>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</si>
  <si>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</si>
  <si>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</si>
  <si>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</si>
  <si>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</si>
  <si>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</si>
  <si>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</si>
  <si>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</si>
  <si>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</si>
  <si>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</si>
  <si>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</si>
  <si>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</si>
  <si>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</si>
  <si>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</si>
  <si>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</si>
  <si>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</si>
  <si>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</si>
  <si>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</si>
  <si>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</si>
  <si>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</si>
  <si>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</si>
  <si>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</si>
  <si>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</si>
  <si>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</si>
  <si>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</si>
  <si>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</si>
  <si>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</si>
  <si>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</si>
  <si>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</si>
  <si>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</si>
  <si>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</si>
  <si>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</si>
  <si>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</si>
  <si>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</si>
  <si>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</si>
  <si>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"Рубіжанський картонно-тарний комбінат"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Рубіжне</t>
    </r>
  </si>
  <si>
    <t xml:space="preserve">          переданого Сєвєродонецьким ЛВУМГ  та прийнятого ПАТ "Рубіжанський картонно-тарний комбінат"      по  ГРС Рубіжне</t>
  </si>
  <si>
    <t>ГРС Рубіжне КТК</t>
  </si>
  <si>
    <t>Ісаєв В.С.</t>
  </si>
  <si>
    <t xml:space="preserve">Ю.О. Головко </t>
  </si>
  <si>
    <t xml:space="preserve">М.О.Єрьоменко 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</si>
  <si>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</si>
  <si>
    <t xml:space="preserve"> з газопроводу   Луганськ-Лисичанськ-Рубіжне  за період з   01.09.2016р.   по   30.09.2016р.  </t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</si>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</sst>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1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7">
      <selection activeCell="A18" sqref="A18:IV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51" t="s">
        <v>46</v>
      </c>
      <c r="C2" s="51"/>
      <c r="D2" s="51"/>
      <c r="E2" s="51"/>
      <c r="F2" s="51"/>
      <c r="G2" s="51"/>
      <c r="H2" s="51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52" t="s">
        <v>47</v>
      </c>
      <c r="C3" s="51"/>
      <c r="D3" s="51"/>
      <c r="E3" s="51"/>
      <c r="F3" s="51"/>
      <c r="G3" s="51"/>
      <c r="H3" s="51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51" t="s">
        <v>48</v>
      </c>
      <c r="C5" s="51"/>
      <c r="D5" s="51"/>
      <c r="E5" s="51"/>
      <c r="F5" s="51"/>
      <c r="G5" s="51"/>
      <c r="H5" s="51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6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7" ht="18" customHeight="1">
      <c r="B7" s="88" t="s">
        <v>53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53"/>
      <c r="AA7" s="53"/>
    </row>
    <row r="8" spans="2:27" ht="18" customHeight="1">
      <c r="B8" s="91" t="s">
        <v>59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53"/>
      <c r="AA8" s="5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5" t="s">
        <v>26</v>
      </c>
      <c r="C10" s="99" t="s">
        <v>17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9" t="s">
        <v>6</v>
      </c>
      <c r="P10" s="100"/>
      <c r="Q10" s="100"/>
      <c r="R10" s="100"/>
      <c r="S10" s="100"/>
      <c r="T10" s="100"/>
      <c r="U10" s="94" t="s">
        <v>22</v>
      </c>
      <c r="V10" s="85" t="s">
        <v>23</v>
      </c>
      <c r="W10" s="85" t="s">
        <v>35</v>
      </c>
      <c r="X10" s="85" t="s">
        <v>25</v>
      </c>
      <c r="Y10" s="85" t="s">
        <v>24</v>
      </c>
      <c r="Z10" s="3"/>
      <c r="AB10" s="6"/>
      <c r="AC10"/>
    </row>
    <row r="11" spans="2:29" ht="48.75" customHeight="1">
      <c r="B11" s="86"/>
      <c r="C11" s="90" t="s">
        <v>2</v>
      </c>
      <c r="D11" s="84" t="s">
        <v>3</v>
      </c>
      <c r="E11" s="84" t="s">
        <v>4</v>
      </c>
      <c r="F11" s="84" t="s">
        <v>5</v>
      </c>
      <c r="G11" s="84" t="s">
        <v>8</v>
      </c>
      <c r="H11" s="84" t="s">
        <v>9</v>
      </c>
      <c r="I11" s="84" t="s">
        <v>10</v>
      </c>
      <c r="J11" s="84" t="s">
        <v>11</v>
      </c>
      <c r="K11" s="84" t="s">
        <v>12</v>
      </c>
      <c r="L11" s="84" t="s">
        <v>13</v>
      </c>
      <c r="M11" s="85" t="s">
        <v>14</v>
      </c>
      <c r="N11" s="85" t="s">
        <v>15</v>
      </c>
      <c r="O11" s="85" t="s">
        <v>7</v>
      </c>
      <c r="P11" s="85" t="s">
        <v>19</v>
      </c>
      <c r="Q11" s="85" t="s">
        <v>33</v>
      </c>
      <c r="R11" s="85" t="s">
        <v>20</v>
      </c>
      <c r="S11" s="85" t="s">
        <v>34</v>
      </c>
      <c r="T11" s="85" t="s">
        <v>21</v>
      </c>
      <c r="U11" s="95"/>
      <c r="V11" s="86"/>
      <c r="W11" s="86"/>
      <c r="X11" s="86"/>
      <c r="Y11" s="86"/>
      <c r="Z11" s="3"/>
      <c r="AB11" s="6"/>
      <c r="AC11"/>
    </row>
    <row r="12" spans="2:29" ht="15.75" customHeight="1">
      <c r="B12" s="86"/>
      <c r="C12" s="90"/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6"/>
      <c r="O12" s="86"/>
      <c r="P12" s="86"/>
      <c r="Q12" s="86"/>
      <c r="R12" s="86"/>
      <c r="S12" s="86"/>
      <c r="T12" s="86"/>
      <c r="U12" s="95"/>
      <c r="V12" s="86"/>
      <c r="W12" s="86"/>
      <c r="X12" s="86"/>
      <c r="Y12" s="86"/>
      <c r="Z12" s="3"/>
      <c r="AB12" s="6"/>
      <c r="AC12"/>
    </row>
    <row r="13" spans="2:29" ht="30" customHeight="1">
      <c r="B13" s="89"/>
      <c r="C13" s="90"/>
      <c r="D13" s="84"/>
      <c r="E13" s="84"/>
      <c r="F13" s="84"/>
      <c r="G13" s="84"/>
      <c r="H13" s="84"/>
      <c r="I13" s="84"/>
      <c r="J13" s="84"/>
      <c r="K13" s="84"/>
      <c r="L13" s="84"/>
      <c r="M13" s="87"/>
      <c r="N13" s="87"/>
      <c r="O13" s="87"/>
      <c r="P13" s="87"/>
      <c r="Q13" s="87"/>
      <c r="R13" s="87"/>
      <c r="S13" s="87"/>
      <c r="T13" s="87"/>
      <c r="U13" s="96"/>
      <c r="V13" s="87"/>
      <c r="W13" s="87"/>
      <c r="X13" s="87"/>
      <c r="Y13" s="87"/>
      <c r="Z13" s="3"/>
      <c r="AB13" s="6"/>
      <c r="AC13"/>
    </row>
    <row r="14" spans="2:29" ht="12.75">
      <c r="B14" s="77">
        <v>1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62"/>
      <c r="P14" s="43"/>
      <c r="Q14" s="44"/>
      <c r="R14" s="43"/>
      <c r="S14" s="44"/>
      <c r="T14" s="43"/>
      <c r="U14" s="45"/>
      <c r="V14" s="45"/>
      <c r="W14" s="42"/>
      <c r="X14" s="42"/>
      <c r="Y14" s="15"/>
      <c r="AA14" s="4">
        <f aca="true" t="shared" si="0" ref="AA14:AA44">SUM(C14:N14)</f>
        <v>0</v>
      </c>
      <c r="AB14" s="30" t="str">
        <f>IF(AA14=100,"ОК"," ")</f>
        <v> </v>
      </c>
      <c r="AC14"/>
    </row>
    <row r="15" spans="2:28" s="74" customFormat="1" ht="12.75">
      <c r="B15" s="54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7"/>
      <c r="R15" s="56"/>
      <c r="S15" s="57"/>
      <c r="T15" s="56"/>
      <c r="U15" s="58"/>
      <c r="V15" s="58"/>
      <c r="W15" s="81"/>
      <c r="X15" s="82"/>
      <c r="Y15" s="82"/>
      <c r="AA15" s="75">
        <f>SUM(C15:N15)</f>
        <v>0</v>
      </c>
      <c r="AB15" s="76"/>
    </row>
    <row r="16" spans="2:29" ht="12.75">
      <c r="B16" s="77">
        <v>3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62"/>
      <c r="P16" s="43"/>
      <c r="Q16" s="44"/>
      <c r="R16" s="43"/>
      <c r="S16" s="44"/>
      <c r="T16" s="43"/>
      <c r="U16" s="45"/>
      <c r="V16" s="45"/>
      <c r="W16" s="42"/>
      <c r="X16" s="15"/>
      <c r="Y16" s="15"/>
      <c r="AA16" s="4">
        <f t="shared" si="0"/>
        <v>0</v>
      </c>
      <c r="AB16" s="30" t="str">
        <f>IF(AA16=100,"ОК"," ")</f>
        <v> </v>
      </c>
      <c r="AC16"/>
    </row>
    <row r="17" spans="2:28" s="74" customFormat="1" ht="12.75">
      <c r="B17" s="54">
        <v>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7"/>
      <c r="R17" s="56"/>
      <c r="S17" s="57"/>
      <c r="T17" s="56"/>
      <c r="U17" s="83"/>
      <c r="V17" s="58"/>
      <c r="W17" s="81"/>
      <c r="X17" s="82"/>
      <c r="Y17" s="82"/>
      <c r="AA17" s="75">
        <f>SUM(C17:N17)</f>
        <v>0</v>
      </c>
      <c r="AB17" s="76"/>
    </row>
    <row r="18" spans="2:28" s="74" customFormat="1" ht="12.75" customHeight="1">
      <c r="B18" s="54">
        <v>5</v>
      </c>
      <c r="C18" s="55">
        <v>88.6094</v>
      </c>
      <c r="D18" s="55">
        <v>3.9467</v>
      </c>
      <c r="E18" s="55">
        <v>1.8609</v>
      </c>
      <c r="F18" s="55">
        <v>0.2035</v>
      </c>
      <c r="G18" s="55">
        <v>0.4629</v>
      </c>
      <c r="H18" s="55">
        <v>0.0078</v>
      </c>
      <c r="I18" s="55">
        <v>0.0956</v>
      </c>
      <c r="J18" s="55">
        <v>0.0905</v>
      </c>
      <c r="K18" s="55">
        <v>0.0737</v>
      </c>
      <c r="L18" s="55">
        <v>0.0104</v>
      </c>
      <c r="M18" s="55">
        <v>3.353</v>
      </c>
      <c r="N18" s="55">
        <v>1.2856</v>
      </c>
      <c r="O18" s="55">
        <v>0.7634</v>
      </c>
      <c r="P18" s="56">
        <v>34.69</v>
      </c>
      <c r="Q18" s="57">
        <v>8286</v>
      </c>
      <c r="R18" s="56">
        <v>38.38</v>
      </c>
      <c r="S18" s="57">
        <v>9167</v>
      </c>
      <c r="T18" s="56">
        <v>48.21</v>
      </c>
      <c r="U18" s="83"/>
      <c r="V18" s="58"/>
      <c r="W18" s="81"/>
      <c r="X18" s="82"/>
      <c r="Y18" s="82"/>
      <c r="AA18" s="75">
        <f>SUM(C18:N18)</f>
        <v>100.00000000000001</v>
      </c>
      <c r="AB18" s="76"/>
    </row>
    <row r="19" spans="2:29" ht="12.75">
      <c r="B19" s="77">
        <v>6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63"/>
      <c r="P19" s="43"/>
      <c r="Q19" s="44"/>
      <c r="R19" s="43"/>
      <c r="S19" s="44"/>
      <c r="T19" s="43"/>
      <c r="U19" s="45"/>
      <c r="V19" s="45"/>
      <c r="W19" s="42"/>
      <c r="X19" s="42"/>
      <c r="Y19" s="15"/>
      <c r="AA19" s="4">
        <f t="shared" si="0"/>
        <v>0</v>
      </c>
      <c r="AB19" s="30" t="str">
        <f aca="true" t="shared" si="1" ref="AB19:AB44">IF(AA19=100,"ОК"," ")</f>
        <v> </v>
      </c>
      <c r="AC19"/>
    </row>
    <row r="20" spans="2:28" s="74" customFormat="1" ht="12.75">
      <c r="B20" s="54">
        <v>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7"/>
      <c r="R20" s="56"/>
      <c r="S20" s="57"/>
      <c r="T20" s="56"/>
      <c r="U20" s="58"/>
      <c r="V20" s="58"/>
      <c r="W20" s="81"/>
      <c r="X20" s="82"/>
      <c r="Y20" s="82"/>
      <c r="AA20" s="75">
        <f>SUM(C20:N20)</f>
        <v>0</v>
      </c>
      <c r="AB20" s="76"/>
    </row>
    <row r="21" spans="2:29" ht="12.75">
      <c r="B21" s="77">
        <v>8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3"/>
      <c r="P21" s="43"/>
      <c r="Q21" s="44"/>
      <c r="R21" s="43"/>
      <c r="S21" s="44"/>
      <c r="T21" s="43"/>
      <c r="U21" s="45"/>
      <c r="V21" s="45"/>
      <c r="W21" s="42"/>
      <c r="X21" s="42"/>
      <c r="Y21" s="15"/>
      <c r="AA21" s="4">
        <f t="shared" si="0"/>
        <v>0</v>
      </c>
      <c r="AB21" s="30" t="str">
        <f t="shared" si="1"/>
        <v> </v>
      </c>
      <c r="AC21"/>
    </row>
    <row r="22" spans="2:29" ht="15" customHeight="1">
      <c r="B22" s="77">
        <v>9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63"/>
      <c r="P22" s="43"/>
      <c r="Q22" s="44"/>
      <c r="R22" s="43"/>
      <c r="S22" s="44"/>
      <c r="T22" s="43"/>
      <c r="U22" s="45"/>
      <c r="V22" s="45"/>
      <c r="W22" s="46"/>
      <c r="X22" s="46"/>
      <c r="Y22" s="46"/>
      <c r="AA22" s="4">
        <f t="shared" si="0"/>
        <v>0</v>
      </c>
      <c r="AB22" s="30" t="str">
        <f t="shared" si="1"/>
        <v> </v>
      </c>
      <c r="AC22"/>
    </row>
    <row r="23" spans="2:28" s="74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  <c r="R23" s="56"/>
      <c r="S23" s="57"/>
      <c r="T23" s="56"/>
      <c r="U23" s="58"/>
      <c r="V23" s="58"/>
      <c r="W23" s="59"/>
      <c r="X23" s="60"/>
      <c r="Y23" s="61"/>
      <c r="AA23" s="75">
        <f>SUM(C23:N23)</f>
        <v>0</v>
      </c>
      <c r="AB23" s="76"/>
    </row>
    <row r="24" spans="2:29" ht="12.75">
      <c r="B24" s="77">
        <v>11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3"/>
      <c r="P24" s="43"/>
      <c r="Q24" s="44"/>
      <c r="R24" s="43"/>
      <c r="S24" s="44"/>
      <c r="T24" s="43"/>
      <c r="U24" s="45"/>
      <c r="V24" s="45"/>
      <c r="W24" s="42"/>
      <c r="X24" s="42"/>
      <c r="Y24" s="15"/>
      <c r="AA24" s="4">
        <f t="shared" si="0"/>
        <v>0</v>
      </c>
      <c r="AB24" s="30" t="str">
        <f t="shared" si="1"/>
        <v> </v>
      </c>
      <c r="AC24"/>
    </row>
    <row r="25" spans="2:29" ht="12.75">
      <c r="B25" s="77">
        <v>12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3"/>
      <c r="P25" s="43"/>
      <c r="Q25" s="44"/>
      <c r="R25" s="43"/>
      <c r="S25" s="44"/>
      <c r="T25" s="43"/>
      <c r="U25" s="45"/>
      <c r="V25" s="45"/>
      <c r="W25" s="42"/>
      <c r="X25" s="42"/>
      <c r="Y25" s="15"/>
      <c r="AA25" s="4">
        <f t="shared" si="0"/>
        <v>0</v>
      </c>
      <c r="AB25" s="30" t="str">
        <f t="shared" si="1"/>
        <v> </v>
      </c>
      <c r="AC25"/>
    </row>
    <row r="26" spans="2:29" ht="12.75">
      <c r="B26" s="77">
        <v>13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3"/>
      <c r="P26" s="43"/>
      <c r="Q26" s="44"/>
      <c r="R26" s="43"/>
      <c r="S26" s="44"/>
      <c r="T26" s="43"/>
      <c r="U26" s="45"/>
      <c r="V26" s="45"/>
      <c r="W26" s="42"/>
      <c r="X26" s="42"/>
      <c r="Y26" s="15"/>
      <c r="AA26" s="4">
        <f t="shared" si="0"/>
        <v>0</v>
      </c>
      <c r="AB26" s="30" t="str">
        <f t="shared" si="1"/>
        <v> </v>
      </c>
      <c r="AC26"/>
    </row>
    <row r="27" spans="2:28" s="74" customFormat="1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7"/>
      <c r="R27" s="56"/>
      <c r="S27" s="57"/>
      <c r="T27" s="56"/>
      <c r="U27" s="58"/>
      <c r="V27" s="58"/>
      <c r="W27" s="60"/>
      <c r="X27" s="60"/>
      <c r="Y27" s="61"/>
      <c r="AA27" s="75">
        <f>SUM(C27:N27)</f>
        <v>0</v>
      </c>
      <c r="AB27" s="76"/>
    </row>
    <row r="28" spans="2:29" ht="12.75">
      <c r="B28" s="77">
        <v>15</v>
      </c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3"/>
      <c r="P28" s="43"/>
      <c r="Q28" s="44"/>
      <c r="R28" s="43"/>
      <c r="S28" s="44"/>
      <c r="T28" s="43"/>
      <c r="U28" s="45"/>
      <c r="V28" s="45"/>
      <c r="W28" s="42"/>
      <c r="X28" s="42"/>
      <c r="Y28" s="15"/>
      <c r="AA28" s="4">
        <f t="shared" si="0"/>
        <v>0</v>
      </c>
      <c r="AB28" s="30" t="str">
        <f t="shared" si="1"/>
        <v> </v>
      </c>
      <c r="AC28"/>
    </row>
    <row r="29" spans="2:28" s="74" customFormat="1" ht="12.75">
      <c r="B29" s="54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7"/>
      <c r="R29" s="56"/>
      <c r="S29" s="57"/>
      <c r="T29" s="56"/>
      <c r="U29" s="83"/>
      <c r="V29" s="58"/>
      <c r="W29" s="81"/>
      <c r="X29" s="82"/>
      <c r="Y29" s="82"/>
      <c r="AA29" s="75">
        <f>SUM(C29:N29)</f>
        <v>0</v>
      </c>
      <c r="AB29" s="76"/>
    </row>
    <row r="30" spans="2:28" s="74" customFormat="1" ht="12.75">
      <c r="B30" s="54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7"/>
      <c r="R30" s="56"/>
      <c r="S30" s="57"/>
      <c r="T30" s="56"/>
      <c r="U30" s="58"/>
      <c r="V30" s="58"/>
      <c r="W30" s="59"/>
      <c r="X30" s="60"/>
      <c r="Y30" s="61"/>
      <c r="AA30" s="75">
        <f>SUM(C30:N30)</f>
        <v>0</v>
      </c>
      <c r="AB30" s="76"/>
    </row>
    <row r="31" spans="2:28" s="74" customFormat="1" ht="12.75">
      <c r="B31" s="54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7"/>
      <c r="R31" s="56"/>
      <c r="S31" s="57"/>
      <c r="T31" s="56"/>
      <c r="U31" s="58"/>
      <c r="V31" s="58"/>
      <c r="W31" s="81"/>
      <c r="X31" s="82"/>
      <c r="Y31" s="82"/>
      <c r="AA31" s="75">
        <f>SUM(C31:N31)</f>
        <v>0</v>
      </c>
      <c r="AB31" s="76"/>
    </row>
    <row r="32" spans="2:29" ht="12.75">
      <c r="B32" s="7">
        <v>19</v>
      </c>
      <c r="C32" s="1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63"/>
      <c r="P32" s="43"/>
      <c r="Q32" s="44"/>
      <c r="R32" s="43"/>
      <c r="S32" s="44"/>
      <c r="T32" s="43"/>
      <c r="U32" s="45"/>
      <c r="V32" s="45"/>
      <c r="W32" s="42"/>
      <c r="X32" s="42"/>
      <c r="Y32" s="15"/>
      <c r="AA32" s="4">
        <f t="shared" si="0"/>
        <v>0</v>
      </c>
      <c r="AB32" s="30" t="str">
        <f t="shared" si="1"/>
        <v> </v>
      </c>
      <c r="AC32"/>
    </row>
    <row r="33" spans="2:29" ht="12.75">
      <c r="B33" s="7">
        <v>20</v>
      </c>
      <c r="C33" s="1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63"/>
      <c r="P33" s="43"/>
      <c r="Q33" s="44"/>
      <c r="R33" s="43"/>
      <c r="S33" s="44"/>
      <c r="T33" s="43"/>
      <c r="U33" s="45"/>
      <c r="V33" s="45"/>
      <c r="W33" s="42"/>
      <c r="X33" s="42"/>
      <c r="Y33" s="15"/>
      <c r="AA33" s="4">
        <f t="shared" si="0"/>
        <v>0</v>
      </c>
      <c r="AB33" s="30" t="str">
        <f t="shared" si="1"/>
        <v> </v>
      </c>
      <c r="AC33"/>
    </row>
    <row r="34" spans="2:29" ht="12.75">
      <c r="B34" s="7">
        <v>21</v>
      </c>
      <c r="C34" s="1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63"/>
      <c r="P34" s="43"/>
      <c r="Q34" s="44"/>
      <c r="R34" s="43"/>
      <c r="S34" s="44"/>
      <c r="T34" s="43"/>
      <c r="U34" s="45"/>
      <c r="V34" s="45"/>
      <c r="W34" s="42"/>
      <c r="X34" s="42"/>
      <c r="Y34" s="15"/>
      <c r="AA34" s="4">
        <f t="shared" si="0"/>
        <v>0</v>
      </c>
      <c r="AB34" s="30" t="str">
        <f t="shared" si="1"/>
        <v> </v>
      </c>
      <c r="AC34"/>
    </row>
    <row r="35" spans="2:28" s="74" customFormat="1" ht="12.75">
      <c r="B35" s="54">
        <v>22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7"/>
      <c r="R35" s="56"/>
      <c r="S35" s="57"/>
      <c r="T35" s="56"/>
      <c r="U35" s="58"/>
      <c r="V35" s="58"/>
      <c r="W35" s="81"/>
      <c r="X35" s="82"/>
      <c r="Y35" s="82"/>
      <c r="AA35" s="75">
        <f>SUM(C35:N35)</f>
        <v>0</v>
      </c>
      <c r="AB35" s="76"/>
    </row>
    <row r="36" spans="2:28" s="74" customFormat="1" ht="12.75">
      <c r="B36" s="54">
        <v>23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57"/>
      <c r="R36" s="56"/>
      <c r="S36" s="57"/>
      <c r="T36" s="56"/>
      <c r="U36" s="58"/>
      <c r="V36" s="58"/>
      <c r="W36" s="60"/>
      <c r="X36" s="60"/>
      <c r="Y36" s="61"/>
      <c r="AA36" s="75">
        <f>SUM(C36:N36)</f>
        <v>0</v>
      </c>
      <c r="AB36" s="76"/>
    </row>
    <row r="37" spans="2:29" ht="12.75">
      <c r="B37" s="7">
        <v>24</v>
      </c>
      <c r="C37" s="1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63"/>
      <c r="P37" s="43"/>
      <c r="Q37" s="44"/>
      <c r="R37" s="43"/>
      <c r="S37" s="44"/>
      <c r="T37" s="43"/>
      <c r="U37" s="45"/>
      <c r="V37" s="45"/>
      <c r="W37" s="42"/>
      <c r="X37" s="46"/>
      <c r="Y37" s="46"/>
      <c r="AA37" s="4">
        <f t="shared" si="0"/>
        <v>0</v>
      </c>
      <c r="AB37" s="30" t="str">
        <f t="shared" si="1"/>
        <v> </v>
      </c>
      <c r="AC37"/>
    </row>
    <row r="38" spans="2:29" ht="12.75">
      <c r="B38" s="7">
        <v>25</v>
      </c>
      <c r="C38" s="1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63"/>
      <c r="P38" s="43"/>
      <c r="Q38" s="44"/>
      <c r="R38" s="43"/>
      <c r="S38" s="44"/>
      <c r="T38" s="43"/>
      <c r="U38" s="45"/>
      <c r="V38" s="45"/>
      <c r="W38" s="42"/>
      <c r="X38" s="42"/>
      <c r="Y38" s="15"/>
      <c r="AA38" s="4">
        <f t="shared" si="0"/>
        <v>0</v>
      </c>
      <c r="AB38" s="30" t="str">
        <f t="shared" si="1"/>
        <v> </v>
      </c>
      <c r="AC38"/>
    </row>
    <row r="39" spans="2:29" ht="12.75">
      <c r="B39" s="7">
        <v>26</v>
      </c>
      <c r="C39" s="1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63"/>
      <c r="P39" s="43"/>
      <c r="Q39" s="44"/>
      <c r="R39" s="43"/>
      <c r="S39" s="44"/>
      <c r="T39" s="43"/>
      <c r="U39" s="45"/>
      <c r="V39" s="45"/>
      <c r="W39" s="42"/>
      <c r="X39" s="42"/>
      <c r="Y39" s="15"/>
      <c r="AA39" s="4">
        <f t="shared" si="0"/>
        <v>0</v>
      </c>
      <c r="AB39" s="30" t="str">
        <f t="shared" si="1"/>
        <v> </v>
      </c>
      <c r="AC39"/>
    </row>
    <row r="40" spans="2:29" ht="12.75">
      <c r="B40" s="7">
        <v>27</v>
      </c>
      <c r="C40" s="1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3"/>
      <c r="P40" s="43"/>
      <c r="Q40" s="44"/>
      <c r="R40" s="43"/>
      <c r="S40" s="44"/>
      <c r="T40" s="43"/>
      <c r="U40" s="45"/>
      <c r="V40" s="45"/>
      <c r="W40" s="42"/>
      <c r="X40" s="42"/>
      <c r="Y40" s="15"/>
      <c r="AA40" s="4">
        <f t="shared" si="0"/>
        <v>0</v>
      </c>
      <c r="AB40" s="30" t="str">
        <f t="shared" si="1"/>
        <v> </v>
      </c>
      <c r="AC40"/>
    </row>
    <row r="41" spans="2:29" ht="12.75">
      <c r="B41" s="7">
        <v>28</v>
      </c>
      <c r="C41" s="1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63"/>
      <c r="P41" s="43"/>
      <c r="Q41" s="44"/>
      <c r="R41" s="43"/>
      <c r="S41" s="44"/>
      <c r="T41" s="43"/>
      <c r="U41" s="45"/>
      <c r="V41" s="45"/>
      <c r="W41" s="42"/>
      <c r="X41" s="42"/>
      <c r="Y41" s="15"/>
      <c r="AA41" s="4">
        <f t="shared" si="0"/>
        <v>0</v>
      </c>
      <c r="AB41" s="30" t="str">
        <f t="shared" si="1"/>
        <v> </v>
      </c>
      <c r="AC41"/>
    </row>
    <row r="42" spans="2:28" s="74" customFormat="1" ht="12.75">
      <c r="B42" s="54">
        <v>29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7"/>
      <c r="R42" s="56"/>
      <c r="S42" s="57"/>
      <c r="T42" s="56"/>
      <c r="U42" s="58"/>
      <c r="V42" s="58"/>
      <c r="W42" s="60"/>
      <c r="X42" s="60"/>
      <c r="Y42" s="61"/>
      <c r="AA42" s="75">
        <f>SUM(C42:N42)</f>
        <v>0</v>
      </c>
      <c r="AB42" s="76"/>
    </row>
    <row r="43" spans="2:28" s="74" customFormat="1" ht="12.75">
      <c r="B43" s="54">
        <v>30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57"/>
      <c r="R43" s="56"/>
      <c r="S43" s="57"/>
      <c r="T43" s="56"/>
      <c r="U43" s="58"/>
      <c r="V43" s="58"/>
      <c r="W43" s="60"/>
      <c r="X43" s="60"/>
      <c r="Y43" s="61"/>
      <c r="AA43" s="75">
        <f>SUM(C43:N43)</f>
        <v>0</v>
      </c>
      <c r="AB43" s="76"/>
    </row>
    <row r="44" spans="2:29" ht="13.5" customHeight="1" hidden="1">
      <c r="B44" s="7">
        <v>31</v>
      </c>
      <c r="C44" s="1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63"/>
      <c r="P44" s="43"/>
      <c r="Q44" s="44"/>
      <c r="R44" s="43"/>
      <c r="S44" s="44"/>
      <c r="T44" s="47"/>
      <c r="U44" s="45"/>
      <c r="V44" s="45"/>
      <c r="W44" s="42"/>
      <c r="X44" s="42"/>
      <c r="Y44" s="15"/>
      <c r="AA44" s="4">
        <f t="shared" si="0"/>
        <v>0</v>
      </c>
      <c r="AB44" s="30" t="str">
        <f t="shared" si="1"/>
        <v> </v>
      </c>
      <c r="AC44"/>
    </row>
    <row r="45" spans="3:29" ht="12.75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AA45" s="4"/>
      <c r="AB45" s="5"/>
      <c r="AC45"/>
    </row>
    <row r="46" spans="3:4" ht="16.5" customHeight="1">
      <c r="C46" s="1"/>
      <c r="D46" s="1"/>
    </row>
    <row r="47" spans="3:29" s="1" customFormat="1" ht="15">
      <c r="C47" s="10" t="s">
        <v>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57</v>
      </c>
      <c r="Q47" s="10"/>
      <c r="R47" s="10"/>
      <c r="S47" s="10"/>
      <c r="T47" s="64"/>
      <c r="U47" s="65"/>
      <c r="V47" s="65"/>
      <c r="W47" s="97">
        <v>42613</v>
      </c>
      <c r="X47" s="98"/>
      <c r="Y47" s="66"/>
      <c r="AC47" s="67"/>
    </row>
    <row r="48" spans="4:29" s="1" customFormat="1" ht="12.75">
      <c r="D48" s="1" t="s">
        <v>27</v>
      </c>
      <c r="M48" s="2" t="s">
        <v>0</v>
      </c>
      <c r="O48" s="2"/>
      <c r="P48" s="68" t="s">
        <v>29</v>
      </c>
      <c r="Q48" s="68"/>
      <c r="T48" s="2"/>
      <c r="W48" s="2"/>
      <c r="X48" s="2" t="s">
        <v>16</v>
      </c>
      <c r="AC48" s="67"/>
    </row>
    <row r="49" spans="3:29" s="1" customFormat="1" ht="18" customHeight="1">
      <c r="C49" s="10" t="s">
        <v>51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58</v>
      </c>
      <c r="Q49" s="10"/>
      <c r="R49" s="10"/>
      <c r="S49" s="10"/>
      <c r="T49" s="10"/>
      <c r="U49" s="65"/>
      <c r="V49" s="65"/>
      <c r="W49" s="97">
        <v>42613</v>
      </c>
      <c r="X49" s="98"/>
      <c r="Y49" s="10"/>
      <c r="AC49" s="67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7"/>
    </row>
    <row r="54" spans="3:10" ht="12.75">
      <c r="C54" s="48"/>
      <c r="D54" s="36" t="s">
        <v>43</v>
      </c>
      <c r="E54" s="36"/>
      <c r="F54" s="36"/>
      <c r="G54" s="36"/>
      <c r="H54" s="36"/>
      <c r="I54" s="36"/>
      <c r="J54" s="36"/>
    </row>
  </sheetData>
  <sheetProtection/>
  <mergeCells count="32">
    <mergeCell ref="C45:Y45"/>
    <mergeCell ref="L11:L13"/>
    <mergeCell ref="N11:N13"/>
    <mergeCell ref="E11:E13"/>
    <mergeCell ref="W49:X49"/>
    <mergeCell ref="C10:N10"/>
    <mergeCell ref="T11:T13"/>
    <mergeCell ref="O10:T10"/>
    <mergeCell ref="V10:V13"/>
    <mergeCell ref="W47:X47"/>
    <mergeCell ref="F11:F13"/>
    <mergeCell ref="Q11:Q13"/>
    <mergeCell ref="M11:M13"/>
    <mergeCell ref="I11:I13"/>
    <mergeCell ref="C6:AA6"/>
    <mergeCell ref="Y10:Y13"/>
    <mergeCell ref="U10:U13"/>
    <mergeCell ref="D11:D13"/>
    <mergeCell ref="G11:G13"/>
    <mergeCell ref="P11:P13"/>
    <mergeCell ref="S11:S13"/>
    <mergeCell ref="W10:W13"/>
    <mergeCell ref="H11:H13"/>
    <mergeCell ref="O11:O13"/>
    <mergeCell ref="B7:Y7"/>
    <mergeCell ref="B10:B13"/>
    <mergeCell ref="X10:X13"/>
    <mergeCell ref="C11:C13"/>
    <mergeCell ref="R11:R13"/>
    <mergeCell ref="B8:Y8"/>
    <mergeCell ref="K11:K13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100" workbookViewId="0" topLeftCell="A25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31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52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112" t="s">
        <v>36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9"/>
    </row>
    <row r="6" spans="2:25" ht="18" customHeight="1">
      <c r="B6" s="113" t="s">
        <v>54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21"/>
    </row>
    <row r="7" spans="2:25" ht="18" customHeight="1">
      <c r="B7" s="113" t="s">
        <v>60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20"/>
    </row>
    <row r="8" spans="2:25" ht="18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5" t="s">
        <v>26</v>
      </c>
      <c r="C10" s="99" t="s">
        <v>40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11" t="s">
        <v>41</v>
      </c>
      <c r="X10" s="108" t="s">
        <v>44</v>
      </c>
      <c r="Y10" s="23"/>
      <c r="Z10"/>
    </row>
    <row r="11" spans="2:26" ht="48.75" customHeight="1">
      <c r="B11" s="86"/>
      <c r="C11" s="90" t="s">
        <v>55</v>
      </c>
      <c r="D11" s="84"/>
      <c r="E11" s="84"/>
      <c r="F11" s="84"/>
      <c r="G11" s="84"/>
      <c r="H11" s="84"/>
      <c r="I11" s="84"/>
      <c r="J11" s="84"/>
      <c r="K11" s="84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104"/>
      <c r="W11" s="111"/>
      <c r="X11" s="109"/>
      <c r="Y11" s="23"/>
      <c r="Z11"/>
    </row>
    <row r="12" spans="2:26" ht="15.75" customHeight="1">
      <c r="B12" s="86"/>
      <c r="C12" s="90"/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6"/>
      <c r="O12" s="86"/>
      <c r="P12" s="86"/>
      <c r="Q12" s="86"/>
      <c r="R12" s="86"/>
      <c r="S12" s="86"/>
      <c r="T12" s="86"/>
      <c r="U12" s="86"/>
      <c r="V12" s="105"/>
      <c r="W12" s="111"/>
      <c r="X12" s="109"/>
      <c r="Y12" s="23"/>
      <c r="Z12"/>
    </row>
    <row r="13" spans="2:26" ht="30" customHeight="1">
      <c r="B13" s="89"/>
      <c r="C13" s="90"/>
      <c r="D13" s="84"/>
      <c r="E13" s="84"/>
      <c r="F13" s="84"/>
      <c r="G13" s="84"/>
      <c r="H13" s="84"/>
      <c r="I13" s="84"/>
      <c r="J13" s="84"/>
      <c r="K13" s="84"/>
      <c r="L13" s="84"/>
      <c r="M13" s="87"/>
      <c r="N13" s="87"/>
      <c r="O13" s="87"/>
      <c r="P13" s="87"/>
      <c r="Q13" s="87"/>
      <c r="R13" s="87"/>
      <c r="S13" s="87"/>
      <c r="T13" s="87"/>
      <c r="U13" s="87"/>
      <c r="V13" s="106"/>
      <c r="W13" s="111"/>
      <c r="X13" s="110"/>
      <c r="Y13" s="23"/>
      <c r="Z13"/>
    </row>
    <row r="14" spans="2:27" ht="15.75" customHeight="1">
      <c r="B14" s="14">
        <v>1</v>
      </c>
      <c r="C14" s="70">
        <v>78458.86</v>
      </c>
      <c r="D14" s="7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3">
        <f>SUM(C14:V14)</f>
        <v>78458.86</v>
      </c>
      <c r="X14" s="50">
        <v>34.92</v>
      </c>
      <c r="Y14" s="24"/>
      <c r="Z14" s="107" t="s">
        <v>45</v>
      </c>
      <c r="AA14" s="107"/>
    </row>
    <row r="15" spans="2:27" ht="15.75">
      <c r="B15" s="14">
        <v>2</v>
      </c>
      <c r="C15" s="70">
        <v>79643.23</v>
      </c>
      <c r="D15" s="7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3">
        <f aca="true" t="shared" si="0" ref="W15:W43">SUM(C15:V15)</f>
        <v>79643.23</v>
      </c>
      <c r="X15" s="31">
        <f>IF(Паспорт!P15&gt;0,Паспорт!P15,X14)</f>
        <v>34.92</v>
      </c>
      <c r="Y15" s="24"/>
      <c r="Z15" s="107"/>
      <c r="AA15" s="107"/>
    </row>
    <row r="16" spans="2:27" ht="15.75">
      <c r="B16" s="14">
        <v>3</v>
      </c>
      <c r="C16" s="70">
        <v>79732.85</v>
      </c>
      <c r="D16" s="7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3">
        <f t="shared" si="0"/>
        <v>79732.85</v>
      </c>
      <c r="X16" s="31">
        <f>IF(Паспорт!P16&gt;0,Паспорт!P16,X15)</f>
        <v>34.92</v>
      </c>
      <c r="Y16" s="24"/>
      <c r="Z16" s="107"/>
      <c r="AA16" s="107"/>
    </row>
    <row r="17" spans="2:27" ht="15.75">
      <c r="B17" s="14">
        <v>4</v>
      </c>
      <c r="C17" s="70">
        <v>94618.7</v>
      </c>
      <c r="D17" s="7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3">
        <f t="shared" si="0"/>
        <v>94618.7</v>
      </c>
      <c r="X17" s="31">
        <f>IF(Паспорт!P17&gt;0,Паспорт!P17,X16)</f>
        <v>34.92</v>
      </c>
      <c r="Y17" s="24"/>
      <c r="Z17" s="107"/>
      <c r="AA17" s="107"/>
    </row>
    <row r="18" spans="2:27" ht="15.75">
      <c r="B18" s="14">
        <v>5</v>
      </c>
      <c r="C18" s="70">
        <v>119114.55</v>
      </c>
      <c r="D18" s="7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3">
        <f t="shared" si="0"/>
        <v>119114.55</v>
      </c>
      <c r="X18" s="31">
        <f>IF(Паспорт!P18&gt;0,Паспорт!P18,X17)</f>
        <v>34.69</v>
      </c>
      <c r="Y18" s="24"/>
      <c r="Z18" s="107"/>
      <c r="AA18" s="107"/>
    </row>
    <row r="19" spans="2:27" ht="15.75" customHeight="1">
      <c r="B19" s="14">
        <v>6</v>
      </c>
      <c r="C19" s="70">
        <v>76692.73</v>
      </c>
      <c r="D19" s="7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3">
        <f t="shared" si="0"/>
        <v>76692.73</v>
      </c>
      <c r="X19" s="31">
        <f>IF(Паспорт!P19&gt;0,Паспорт!P19,X18)</f>
        <v>34.69</v>
      </c>
      <c r="Y19" s="24"/>
      <c r="Z19" s="107"/>
      <c r="AA19" s="107"/>
    </row>
    <row r="20" spans="2:27" ht="15.75">
      <c r="B20" s="14">
        <v>7</v>
      </c>
      <c r="C20" s="70">
        <v>79942.92</v>
      </c>
      <c r="D20" s="7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3">
        <f t="shared" si="0"/>
        <v>79942.92</v>
      </c>
      <c r="X20" s="31">
        <f>IF(Паспорт!P20&gt;0,Паспорт!P20,X19)</f>
        <v>34.69</v>
      </c>
      <c r="Y20" s="24"/>
      <c r="Z20" s="107"/>
      <c r="AA20" s="107"/>
    </row>
    <row r="21" spans="2:27" ht="15.75">
      <c r="B21" s="14">
        <v>8</v>
      </c>
      <c r="C21" s="70">
        <v>76682.95</v>
      </c>
      <c r="D21" s="7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3">
        <f t="shared" si="0"/>
        <v>76682.95</v>
      </c>
      <c r="X21" s="31">
        <f>IF(Паспорт!P21&gt;0,Паспорт!P21,X20)</f>
        <v>34.69</v>
      </c>
      <c r="Y21" s="24"/>
      <c r="Z21" s="107"/>
      <c r="AA21" s="107"/>
    </row>
    <row r="22" spans="2:26" ht="15" customHeight="1">
      <c r="B22" s="14">
        <v>9</v>
      </c>
      <c r="C22" s="70">
        <v>142287.63</v>
      </c>
      <c r="D22" s="7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3">
        <f t="shared" si="0"/>
        <v>142287.63</v>
      </c>
      <c r="X22" s="31">
        <f>IF(Паспорт!P22&gt;0,Паспорт!P22,X21)</f>
        <v>34.69</v>
      </c>
      <c r="Y22" s="24"/>
      <c r="Z22" s="29"/>
    </row>
    <row r="23" spans="2:26" ht="15.75">
      <c r="B23" s="14">
        <v>10</v>
      </c>
      <c r="C23" s="70">
        <v>160864.66</v>
      </c>
      <c r="D23" s="7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3">
        <f t="shared" si="0"/>
        <v>160864.66</v>
      </c>
      <c r="X23" s="31">
        <f>IF(Паспорт!P23&gt;0,Паспорт!P23,X22)</f>
        <v>34.69</v>
      </c>
      <c r="Y23" s="24"/>
      <c r="Z23" s="29"/>
    </row>
    <row r="24" spans="2:26" ht="15.75">
      <c r="B24" s="14">
        <v>11</v>
      </c>
      <c r="C24" s="70">
        <v>151847.95</v>
      </c>
      <c r="D24" s="7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3">
        <f t="shared" si="0"/>
        <v>151847.95</v>
      </c>
      <c r="X24" s="31">
        <f>IF(Паспорт!P24&gt;0,Паспорт!P24,X23)</f>
        <v>34.69</v>
      </c>
      <c r="Y24" s="24"/>
      <c r="Z24" s="29"/>
    </row>
    <row r="25" spans="2:26" ht="15.75">
      <c r="B25" s="14">
        <v>12</v>
      </c>
      <c r="C25" s="70">
        <v>151241.13</v>
      </c>
      <c r="D25" s="7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3">
        <f t="shared" si="0"/>
        <v>151241.13</v>
      </c>
      <c r="X25" s="31">
        <f>IF(Паспорт!P25&gt;0,Паспорт!P25,X24)</f>
        <v>34.69</v>
      </c>
      <c r="Y25" s="24"/>
      <c r="Z25" s="29"/>
    </row>
    <row r="26" spans="2:26" ht="15.75">
      <c r="B26" s="14">
        <v>13</v>
      </c>
      <c r="C26" s="70">
        <v>154824.17</v>
      </c>
      <c r="D26" s="7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3">
        <f t="shared" si="0"/>
        <v>154824.17</v>
      </c>
      <c r="X26" s="31">
        <f>IF(Паспорт!P26&gt;0,Паспорт!P26,X25)</f>
        <v>34.69</v>
      </c>
      <c r="Y26" s="24"/>
      <c r="Z26" s="29"/>
    </row>
    <row r="27" spans="2:26" ht="15.75">
      <c r="B27" s="14">
        <v>14</v>
      </c>
      <c r="C27" s="70">
        <v>155626.77</v>
      </c>
      <c r="D27" s="7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3">
        <f t="shared" si="0"/>
        <v>155626.77</v>
      </c>
      <c r="X27" s="31">
        <f>IF(Паспорт!P27&gt;0,Паспорт!P27,X26)</f>
        <v>34.69</v>
      </c>
      <c r="Y27" s="24"/>
      <c r="Z27" s="29"/>
    </row>
    <row r="28" spans="2:26" ht="15.75">
      <c r="B28" s="14">
        <v>15</v>
      </c>
      <c r="C28" s="70">
        <v>131947.69</v>
      </c>
      <c r="D28" s="7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3">
        <f t="shared" si="0"/>
        <v>131947.69</v>
      </c>
      <c r="X28" s="31">
        <f>IF(Паспорт!P28&gt;0,Паспорт!P28,X27)</f>
        <v>34.69</v>
      </c>
      <c r="Y28" s="24"/>
      <c r="Z28" s="29"/>
    </row>
    <row r="29" spans="2:26" ht="15.75">
      <c r="B29" s="16">
        <v>16</v>
      </c>
      <c r="C29" s="70">
        <v>139801.02</v>
      </c>
      <c r="D29" s="7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3">
        <f t="shared" si="0"/>
        <v>139801.02</v>
      </c>
      <c r="X29" s="31">
        <f>IF(Паспорт!P29&gt;0,Паспорт!P29,X28)</f>
        <v>34.69</v>
      </c>
      <c r="Y29" s="24"/>
      <c r="Z29" s="29"/>
    </row>
    <row r="30" spans="2:26" ht="15.75">
      <c r="B30" s="16">
        <v>17</v>
      </c>
      <c r="C30" s="70">
        <v>153340.44</v>
      </c>
      <c r="D30" s="7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3">
        <f t="shared" si="0"/>
        <v>153340.44</v>
      </c>
      <c r="X30" s="31">
        <f>IF(Паспорт!P30&gt;0,Паспорт!P30,X29)</f>
        <v>34.69</v>
      </c>
      <c r="Y30" s="24"/>
      <c r="Z30" s="29"/>
    </row>
    <row r="31" spans="2:26" ht="15.75">
      <c r="B31" s="16">
        <v>18</v>
      </c>
      <c r="C31" s="70">
        <v>149974.73</v>
      </c>
      <c r="D31" s="7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3">
        <f t="shared" si="0"/>
        <v>149974.73</v>
      </c>
      <c r="X31" s="31">
        <f>IF(Паспорт!P31&gt;0,Паспорт!P31,X30)</f>
        <v>34.69</v>
      </c>
      <c r="Y31" s="24"/>
      <c r="Z31" s="29"/>
    </row>
    <row r="32" spans="2:26" ht="15.75">
      <c r="B32" s="16">
        <v>19</v>
      </c>
      <c r="C32" s="70">
        <v>165780.39</v>
      </c>
      <c r="D32" s="7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3">
        <f t="shared" si="0"/>
        <v>165780.39</v>
      </c>
      <c r="X32" s="31">
        <f>IF(Паспорт!P32&gt;0,Паспорт!P32,X31)</f>
        <v>34.69</v>
      </c>
      <c r="Y32" s="24"/>
      <c r="Z32" s="29"/>
    </row>
    <row r="33" spans="2:26" ht="15.75">
      <c r="B33" s="16">
        <v>20</v>
      </c>
      <c r="C33" s="70">
        <v>155651.22</v>
      </c>
      <c r="D33" s="7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3">
        <f t="shared" si="0"/>
        <v>155651.22</v>
      </c>
      <c r="X33" s="31">
        <f>IF(Паспорт!P33&gt;0,Паспорт!P33,X32)</f>
        <v>34.69</v>
      </c>
      <c r="Y33" s="24"/>
      <c r="Z33" s="29"/>
    </row>
    <row r="34" spans="2:26" ht="15.75">
      <c r="B34" s="16">
        <v>21</v>
      </c>
      <c r="C34" s="70">
        <v>169657.02</v>
      </c>
      <c r="D34" s="7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3">
        <f t="shared" si="0"/>
        <v>169657.02</v>
      </c>
      <c r="X34" s="31">
        <f>IF(Паспорт!P34&gt;0,Паспорт!P34,X33)</f>
        <v>34.69</v>
      </c>
      <c r="Y34" s="24"/>
      <c r="Z34" s="29"/>
    </row>
    <row r="35" spans="2:26" ht="15.75">
      <c r="B35" s="16">
        <v>22</v>
      </c>
      <c r="C35" s="70">
        <v>152056.14</v>
      </c>
      <c r="D35" s="7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3">
        <f t="shared" si="0"/>
        <v>152056.14</v>
      </c>
      <c r="X35" s="31">
        <f>IF(Паспорт!P35&gt;0,Паспорт!P35,X34)</f>
        <v>34.69</v>
      </c>
      <c r="Y35" s="24"/>
      <c r="Z35" s="29"/>
    </row>
    <row r="36" spans="2:26" ht="15.75">
      <c r="B36" s="16">
        <v>23</v>
      </c>
      <c r="C36" s="70">
        <v>139490.05</v>
      </c>
      <c r="D36" s="7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3">
        <f t="shared" si="0"/>
        <v>139490.05</v>
      </c>
      <c r="X36" s="31">
        <f>IF(Паспорт!P36&gt;0,Паспорт!P36,X35)</f>
        <v>34.69</v>
      </c>
      <c r="Y36" s="24"/>
      <c r="Z36" s="29"/>
    </row>
    <row r="37" spans="2:26" ht="15.75">
      <c r="B37" s="16">
        <v>24</v>
      </c>
      <c r="C37" s="70">
        <v>149365.63</v>
      </c>
      <c r="D37" s="7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3">
        <f t="shared" si="0"/>
        <v>149365.63</v>
      </c>
      <c r="X37" s="31">
        <f>IF(Паспорт!P37&gt;0,Паспорт!P37,X36)</f>
        <v>34.69</v>
      </c>
      <c r="Y37" s="24"/>
      <c r="Z37" s="29"/>
    </row>
    <row r="38" spans="2:26" ht="15.75">
      <c r="B38" s="16">
        <v>25</v>
      </c>
      <c r="C38" s="70">
        <v>167478.77</v>
      </c>
      <c r="D38" s="7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3">
        <f t="shared" si="0"/>
        <v>167478.77</v>
      </c>
      <c r="X38" s="31">
        <f>IF(Паспорт!P38&gt;0,Паспорт!P38,X37)</f>
        <v>34.69</v>
      </c>
      <c r="Y38" s="24"/>
      <c r="Z38" s="29"/>
    </row>
    <row r="39" spans="2:26" ht="15.75">
      <c r="B39" s="16">
        <v>26</v>
      </c>
      <c r="C39" s="70">
        <v>166660.14</v>
      </c>
      <c r="D39" s="70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3">
        <f t="shared" si="0"/>
        <v>166660.14</v>
      </c>
      <c r="X39" s="31">
        <f>IF(Паспорт!P39&gt;0,Паспорт!P39,X38)</f>
        <v>34.69</v>
      </c>
      <c r="Y39" s="24"/>
      <c r="Z39" s="29"/>
    </row>
    <row r="40" spans="2:26" ht="15.75">
      <c r="B40" s="16">
        <v>27</v>
      </c>
      <c r="C40" s="70">
        <v>175339.84</v>
      </c>
      <c r="D40" s="7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3">
        <f t="shared" si="0"/>
        <v>175339.84</v>
      </c>
      <c r="X40" s="31">
        <f>IF(Паспорт!P40&gt;0,Паспорт!P40,X39)</f>
        <v>34.69</v>
      </c>
      <c r="Y40" s="24"/>
      <c r="Z40" s="29"/>
    </row>
    <row r="41" spans="2:26" ht="19.5" customHeight="1">
      <c r="B41" s="16">
        <v>28</v>
      </c>
      <c r="C41" s="70">
        <v>169781.67</v>
      </c>
      <c r="D41" s="7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3">
        <f t="shared" si="0"/>
        <v>169781.67</v>
      </c>
      <c r="X41" s="31">
        <f>IF(Паспорт!P41&gt;0,Паспорт!P41,X40)</f>
        <v>34.69</v>
      </c>
      <c r="Y41" s="24"/>
      <c r="Z41" s="29"/>
    </row>
    <row r="42" spans="2:26" ht="15.75" customHeight="1">
      <c r="B42" s="16">
        <v>29</v>
      </c>
      <c r="C42" s="70">
        <v>164973.25</v>
      </c>
      <c r="D42" s="7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3">
        <f t="shared" si="0"/>
        <v>164973.25</v>
      </c>
      <c r="X42" s="31">
        <f>IF(Паспорт!P42&gt;0,Паспорт!P42,X41)</f>
        <v>34.69</v>
      </c>
      <c r="Y42" s="24"/>
      <c r="Z42" s="29"/>
    </row>
    <row r="43" spans="2:26" ht="16.5" customHeight="1">
      <c r="B43" s="16">
        <v>30</v>
      </c>
      <c r="C43" s="70">
        <v>129563.99</v>
      </c>
      <c r="D43" s="7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3">
        <f t="shared" si="0"/>
        <v>129563.99</v>
      </c>
      <c r="X43" s="31">
        <f>IF(Паспорт!P43&gt;0,Паспорт!P43,X42)</f>
        <v>34.69</v>
      </c>
      <c r="Y43" s="24"/>
      <c r="Z43" s="29"/>
    </row>
    <row r="44" spans="2:26" ht="16.5" customHeight="1" hidden="1">
      <c r="B44" s="16">
        <v>31</v>
      </c>
      <c r="C44" s="70">
        <v>87419.63</v>
      </c>
      <c r="D44" s="7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33">
        <f>SUM(C44:V44)</f>
        <v>87419.63</v>
      </c>
      <c r="X44" s="31">
        <f>IF(Паспорт!P44&gt;0,Паспорт!P44,X43)</f>
        <v>34.69</v>
      </c>
      <c r="Y44" s="24"/>
      <c r="Z44" s="29"/>
    </row>
    <row r="45" spans="2:27" ht="66" customHeight="1">
      <c r="B45" s="16" t="s">
        <v>41</v>
      </c>
      <c r="C45" s="72">
        <f>SUM(C14:C43)</f>
        <v>4082441.0900000003</v>
      </c>
      <c r="D45" s="71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SUM(W14:W43)</f>
        <v>4082441.0900000003</v>
      </c>
      <c r="X45" s="32">
        <f>SUMPRODUCT(X14:X44,W14:W44)/SUM(W14:W44)</f>
        <v>34.708337383988216</v>
      </c>
      <c r="Y45" s="28"/>
      <c r="Z45" s="103" t="s">
        <v>42</v>
      </c>
      <c r="AA45" s="103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26"/>
      <c r="Z47"/>
    </row>
    <row r="48" spans="3:4" ht="12.75">
      <c r="C48" s="1"/>
      <c r="D48" s="1"/>
    </row>
    <row r="49" spans="3:29" s="1" customFormat="1" ht="15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50</v>
      </c>
      <c r="Q49" s="10"/>
      <c r="R49" s="10"/>
      <c r="S49" s="10"/>
      <c r="T49" s="64"/>
      <c r="U49" s="65"/>
      <c r="V49" s="65" t="s">
        <v>61</v>
      </c>
      <c r="W49" s="79"/>
      <c r="X49" s="80"/>
      <c r="Y49" s="73"/>
      <c r="AC49" s="67"/>
    </row>
    <row r="50" spans="3:25" ht="12.75">
      <c r="C50" s="1"/>
      <c r="D50" s="1" t="s">
        <v>38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37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0" t="s">
        <v>56</v>
      </c>
      <c r="Q51" s="11"/>
      <c r="R51" s="11"/>
      <c r="S51" s="11"/>
      <c r="T51" s="11"/>
      <c r="U51" s="11"/>
      <c r="V51" s="78" t="s">
        <v>61</v>
      </c>
      <c r="W51" s="69"/>
      <c r="X51" s="11"/>
      <c r="Y51" s="27"/>
    </row>
    <row r="52" spans="3:25" ht="12.75">
      <c r="C52" s="1"/>
      <c r="D52" s="1" t="s">
        <v>39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J11:J13"/>
    <mergeCell ref="L11:L13"/>
    <mergeCell ref="O11:O13"/>
    <mergeCell ref="M11:M13"/>
    <mergeCell ref="S11:S13"/>
    <mergeCell ref="N11:N13"/>
    <mergeCell ref="C5:X5"/>
    <mergeCell ref="B6:X6"/>
    <mergeCell ref="B7:X7"/>
    <mergeCell ref="B8:X8"/>
    <mergeCell ref="D11:D13"/>
    <mergeCell ref="X10:X13"/>
    <mergeCell ref="E11:E13"/>
    <mergeCell ref="T11:T13"/>
    <mergeCell ref="U11:U13"/>
    <mergeCell ref="B10:B13"/>
    <mergeCell ref="C47:X47"/>
    <mergeCell ref="W10:W13"/>
    <mergeCell ref="C11:C13"/>
    <mergeCell ref="F11:F13"/>
    <mergeCell ref="G11:G13"/>
    <mergeCell ref="Z45:AA45"/>
    <mergeCell ref="V11:V13"/>
    <mergeCell ref="R11:R13"/>
    <mergeCell ref="I11:I13"/>
    <mergeCell ref="C10:V10"/>
    <mergeCell ref="K11:K13"/>
    <mergeCell ref="H11:H13"/>
    <mergeCell ref="Z14:AA21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2016-09-01T07:47:42Z</cp:lastPrinted>
  <dcterms:created xsi:type="dcterms:W3CDTF">2010-01-29T08:37:16Z</dcterms:created>
  <dcterms:modified xsi:type="dcterms:W3CDTF">2016-10-03T11:46:06Z</dcterms:modified>
  <cp:category/>
  <cp:version/>
  <cp:contentType/>
  <cp:contentStatus/>
</cp:coreProperties>
</file>