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<sst xmlns="http://schemas.openxmlformats.org/spreadsheetml/2006/main" count="81" uniqueCount="66">
  <si>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</si>
  <si>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</si>
  <si>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</si>
  <si>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</si>
  <si>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</si>
  <si>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</si>
  <si>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</si>
  <si>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</si>
  <si>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</si>
  <si>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</si>
  <si>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</si>
  <si>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</si>
  <si>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</si>
  <si>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</si>
  <si>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</si>
  <si>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</si>
  <si>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</si>
  <si>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</si>
  <si>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</si>
  <si>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</si>
  <si>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</si>
  <si>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</si>
  <si>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</si>
  <si>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</si>
  <si>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</si>
  <si>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</si>
  <si>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</si>
  <si>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</si>
  <si>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</si>
  <si>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</si>
  <si>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</si>
  <si>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</si>
  <si>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</si>
  <si>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</si>
  <si>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</si>
  <si>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</si>
  <si>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</si>
  <si>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</si>
  <si>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</si>
  <si>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</si>
  <si>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</si>
  <si>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</si>
  <si>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</si>
  <si>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</si>
  <si>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</si>
  <si>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</si>
  <si>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</si>
  <si>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</si>
  <si>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</si>
  <si>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</si>
  <si>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</si>
  <si>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Победа,Федчине,Чабанівка,Підгорівка,Нова Астрахань</t>
    </r>
  </si>
  <si>
    <t>ГРСПобеда</t>
  </si>
  <si>
    <t xml:space="preserve"> ГРС Федчино</t>
  </si>
  <si>
    <t>ГРС Родина</t>
  </si>
  <si>
    <t xml:space="preserve">       переданого Сєвєродонецьким ЛВУМГ та прийнятого ПАТ "Луганськгаз"     по  ГРС Победа,Федчине,Родина,Підгорівка,Нова Астрахань</t>
  </si>
  <si>
    <t>ГРС Підгорівка</t>
  </si>
  <si>
    <t>Ісаєв В.С.</t>
  </si>
  <si>
    <t xml:space="preserve">Сєвєродонецьке ЛВУМГ </t>
  </si>
  <si>
    <t xml:space="preserve">      Ю.О.Головко </t>
  </si>
  <si>
    <t xml:space="preserve">     М.О.Єрьоменко </t>
  </si>
  <si>
    <t>від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</si>
  <si>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Новопсков -Краматорськ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01.09.2016р</t>
    </r>
    <r>
      <rPr>
        <b/>
        <sz val="12"/>
        <rFont val="Times New Roman"/>
        <family val="1"/>
      </rPr>
      <t xml:space="preserve">. по </t>
    </r>
    <r>
      <rPr>
        <b/>
        <u val="single"/>
        <sz val="12"/>
        <rFont val="Times New Roman"/>
        <family val="1"/>
      </rPr>
      <t>30.09.2016р.</t>
    </r>
  </si>
  <si>
    <t xml:space="preserve">    з газопроводу   Новопсков - Краматорськ      за період з   01.09.2016р. по 30.09.2016р.</t>
  </si>
  <si>
    <t>03.10.2016р.</t>
  </si>
  <si>
    <t>ГРС Нова Астрахань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</si>
</sst>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79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0" fillId="0" borderId="0" xfId="0" applyFont="1" applyAlignment="1">
      <alignment horizontal="center"/>
    </xf>
    <xf numFmtId="2" fontId="81" fillId="0" borderId="12" xfId="0" applyNumberFormat="1" applyFont="1" applyBorder="1" applyAlignment="1">
      <alignment horizontal="center" wrapText="1"/>
    </xf>
    <xf numFmtId="2" fontId="82" fillId="0" borderId="12" xfId="0" applyNumberFormat="1" applyFont="1" applyBorder="1" applyAlignment="1">
      <alignment horizontal="center" vertical="center" wrapText="1"/>
    </xf>
    <xf numFmtId="1" fontId="83" fillId="0" borderId="13" xfId="0" applyNumberFormat="1" applyFont="1" applyBorder="1" applyAlignment="1">
      <alignment horizontal="center" wrapText="1"/>
    </xf>
    <xf numFmtId="1" fontId="83" fillId="0" borderId="13" xfId="0" applyNumberFormat="1" applyFont="1" applyBorder="1" applyAlignment="1">
      <alignment horizontal="center" vertical="center" wrapText="1"/>
    </xf>
    <xf numFmtId="1" fontId="84" fillId="0" borderId="10" xfId="0" applyNumberFormat="1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" fontId="90" fillId="0" borderId="10" xfId="0" applyNumberFormat="1" applyFont="1" applyBorder="1" applyAlignment="1">
      <alignment horizontal="center"/>
    </xf>
    <xf numFmtId="2" fontId="91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179" fontId="90" fillId="0" borderId="10" xfId="0" applyNumberFormat="1" applyFont="1" applyBorder="1" applyAlignment="1">
      <alignment horizontal="center"/>
    </xf>
    <xf numFmtId="179" fontId="90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0" fillId="0" borderId="10" xfId="0" applyNumberFormat="1" applyFont="1" applyBorder="1" applyAlignment="1">
      <alignment horizontal="center" wrapText="1"/>
    </xf>
    <xf numFmtId="1" fontId="90" fillId="0" borderId="10" xfId="0" applyNumberFormat="1" applyFont="1" applyBorder="1" applyAlignment="1">
      <alignment horizontal="center" wrapText="1"/>
    </xf>
    <xf numFmtId="177" fontId="90" fillId="0" borderId="10" xfId="0" applyNumberFormat="1" applyFont="1" applyBorder="1" applyAlignment="1">
      <alignment horizontal="center" wrapText="1"/>
    </xf>
    <xf numFmtId="179" fontId="90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wrapText="1"/>
    </xf>
    <xf numFmtId="179" fontId="90" fillId="0" borderId="10" xfId="0" applyNumberFormat="1" applyFont="1" applyBorder="1" applyAlignment="1">
      <alignment wrapText="1"/>
    </xf>
    <xf numFmtId="2" fontId="90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178" fontId="0" fillId="33" borderId="0" xfId="0" applyNumberForma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 wrapText="1"/>
    </xf>
    <xf numFmtId="0" fontId="0" fillId="0" borderId="20" xfId="0" applyBorder="1" applyAlignment="1">
      <alignment wrapText="1"/>
    </xf>
    <xf numFmtId="0" fontId="92" fillId="0" borderId="0" xfId="0" applyFont="1" applyAlignment="1">
      <alignment horizont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95" fillId="0" borderId="24" xfId="0" applyFont="1" applyBorder="1" applyAlignment="1">
      <alignment horizontal="center" vertical="center" textRotation="90" wrapText="1"/>
    </xf>
    <xf numFmtId="0" fontId="95" fillId="0" borderId="25" xfId="0" applyFont="1" applyBorder="1" applyAlignment="1">
      <alignment horizontal="center" vertical="center" textRotation="90" wrapText="1"/>
    </xf>
    <xf numFmtId="0" fontId="95" fillId="0" borderId="26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13">
      <selection activeCell="A44" sqref="A44:IV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5" customWidth="1"/>
  </cols>
  <sheetData>
    <row r="1" spans="2:27" ht="15">
      <c r="B1" s="41" t="s">
        <v>30</v>
      </c>
      <c r="C1" s="41"/>
      <c r="D1" s="41"/>
      <c r="E1" s="41"/>
      <c r="F1" s="41"/>
      <c r="G1" s="41"/>
      <c r="H1" s="41"/>
      <c r="I1" s="2"/>
      <c r="J1" s="2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2:27" ht="15">
      <c r="B2" s="41" t="s">
        <v>45</v>
      </c>
      <c r="C2" s="41"/>
      <c r="D2" s="41"/>
      <c r="E2" s="41"/>
      <c r="F2" s="41"/>
      <c r="G2" s="41"/>
      <c r="H2" s="41"/>
      <c r="I2" s="2"/>
      <c r="J2" s="2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2:27" ht="15">
      <c r="B3" s="42" t="s">
        <v>46</v>
      </c>
      <c r="C3" s="41"/>
      <c r="D3" s="41"/>
      <c r="E3" s="41"/>
      <c r="F3" s="41"/>
      <c r="G3" s="41"/>
      <c r="H3" s="41"/>
      <c r="I3" s="2"/>
      <c r="J3" s="2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5">
      <c r="B4" s="41" t="s">
        <v>32</v>
      </c>
      <c r="C4" s="41"/>
      <c r="D4" s="41"/>
      <c r="E4" s="41"/>
      <c r="F4" s="41"/>
      <c r="G4" s="41"/>
      <c r="H4" s="41"/>
      <c r="I4" s="2"/>
      <c r="J4" s="2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2:27" ht="15">
      <c r="B5" s="41" t="s">
        <v>47</v>
      </c>
      <c r="C5" s="41"/>
      <c r="D5" s="41"/>
      <c r="E5" s="41"/>
      <c r="F5" s="41"/>
      <c r="G5" s="41"/>
      <c r="H5" s="41"/>
      <c r="I5" s="2"/>
      <c r="J5" s="2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.75">
      <c r="B6" s="1"/>
      <c r="C6" s="107" t="s">
        <v>18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8"/>
    </row>
    <row r="7" spans="2:29" s="43" customFormat="1" ht="18.75" customHeight="1">
      <c r="B7" s="115" t="s">
        <v>51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AC7" s="44"/>
    </row>
    <row r="8" spans="2:29" s="43" customFormat="1" ht="19.5" customHeight="1">
      <c r="B8" s="117" t="s">
        <v>62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AC8" s="44"/>
    </row>
    <row r="9" spans="2:27" ht="12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3"/>
      <c r="AA9" s="3"/>
    </row>
    <row r="10" spans="2:29" ht="30" customHeight="1">
      <c r="B10" s="101" t="s">
        <v>26</v>
      </c>
      <c r="C10" s="112" t="s">
        <v>17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4"/>
      <c r="O10" s="112" t="s">
        <v>6</v>
      </c>
      <c r="P10" s="113"/>
      <c r="Q10" s="113"/>
      <c r="R10" s="113"/>
      <c r="S10" s="113"/>
      <c r="T10" s="113"/>
      <c r="U10" s="109" t="s">
        <v>22</v>
      </c>
      <c r="V10" s="101" t="s">
        <v>23</v>
      </c>
      <c r="W10" s="101" t="s">
        <v>35</v>
      </c>
      <c r="X10" s="101" t="s">
        <v>25</v>
      </c>
      <c r="Y10" s="101" t="s">
        <v>24</v>
      </c>
      <c r="Z10" s="3"/>
      <c r="AB10" s="5"/>
      <c r="AC10"/>
    </row>
    <row r="11" spans="2:29" ht="48.75" customHeight="1">
      <c r="B11" s="102"/>
      <c r="C11" s="118" t="s">
        <v>2</v>
      </c>
      <c r="D11" s="106" t="s">
        <v>3</v>
      </c>
      <c r="E11" s="106" t="s">
        <v>4</v>
      </c>
      <c r="F11" s="106" t="s">
        <v>5</v>
      </c>
      <c r="G11" s="106" t="s">
        <v>8</v>
      </c>
      <c r="H11" s="106" t="s">
        <v>9</v>
      </c>
      <c r="I11" s="106" t="s">
        <v>10</v>
      </c>
      <c r="J11" s="106" t="s">
        <v>11</v>
      </c>
      <c r="K11" s="106" t="s">
        <v>12</v>
      </c>
      <c r="L11" s="106" t="s">
        <v>13</v>
      </c>
      <c r="M11" s="101" t="s">
        <v>14</v>
      </c>
      <c r="N11" s="101" t="s">
        <v>15</v>
      </c>
      <c r="O11" s="101" t="s">
        <v>7</v>
      </c>
      <c r="P11" s="101" t="s">
        <v>19</v>
      </c>
      <c r="Q11" s="101" t="s">
        <v>33</v>
      </c>
      <c r="R11" s="101" t="s">
        <v>20</v>
      </c>
      <c r="S11" s="101" t="s">
        <v>34</v>
      </c>
      <c r="T11" s="101" t="s">
        <v>21</v>
      </c>
      <c r="U11" s="110"/>
      <c r="V11" s="102"/>
      <c r="W11" s="102"/>
      <c r="X11" s="102"/>
      <c r="Y11" s="102"/>
      <c r="Z11" s="3"/>
      <c r="AB11" s="5"/>
      <c r="AC11"/>
    </row>
    <row r="12" spans="2:29" ht="15.75" customHeight="1">
      <c r="B12" s="102"/>
      <c r="C12" s="118"/>
      <c r="D12" s="106"/>
      <c r="E12" s="106"/>
      <c r="F12" s="106"/>
      <c r="G12" s="106"/>
      <c r="H12" s="106"/>
      <c r="I12" s="106"/>
      <c r="J12" s="106"/>
      <c r="K12" s="106"/>
      <c r="L12" s="106"/>
      <c r="M12" s="102"/>
      <c r="N12" s="102"/>
      <c r="O12" s="102"/>
      <c r="P12" s="102"/>
      <c r="Q12" s="102"/>
      <c r="R12" s="102"/>
      <c r="S12" s="102"/>
      <c r="T12" s="102"/>
      <c r="U12" s="110"/>
      <c r="V12" s="102"/>
      <c r="W12" s="102"/>
      <c r="X12" s="102"/>
      <c r="Y12" s="102"/>
      <c r="Z12" s="3"/>
      <c r="AB12" s="5"/>
      <c r="AC12"/>
    </row>
    <row r="13" spans="2:29" ht="30" customHeight="1">
      <c r="B13" s="116"/>
      <c r="C13" s="118"/>
      <c r="D13" s="106"/>
      <c r="E13" s="106"/>
      <c r="F13" s="106"/>
      <c r="G13" s="106"/>
      <c r="H13" s="106"/>
      <c r="I13" s="106"/>
      <c r="J13" s="106"/>
      <c r="K13" s="106"/>
      <c r="L13" s="106"/>
      <c r="M13" s="103"/>
      <c r="N13" s="103"/>
      <c r="O13" s="103"/>
      <c r="P13" s="103"/>
      <c r="Q13" s="103"/>
      <c r="R13" s="103"/>
      <c r="S13" s="103"/>
      <c r="T13" s="103"/>
      <c r="U13" s="111"/>
      <c r="V13" s="103"/>
      <c r="W13" s="103"/>
      <c r="X13" s="103"/>
      <c r="Y13" s="103"/>
      <c r="Z13" s="3"/>
      <c r="AB13" s="5"/>
      <c r="AC13"/>
    </row>
    <row r="14" spans="2:29" ht="12.75" customHeight="1">
      <c r="B14" s="85">
        <v>1</v>
      </c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2"/>
      <c r="P14" s="63"/>
      <c r="Q14" s="64"/>
      <c r="R14" s="63"/>
      <c r="S14" s="64"/>
      <c r="T14" s="63"/>
      <c r="U14" s="65"/>
      <c r="V14" s="65"/>
      <c r="W14" s="61"/>
      <c r="X14" s="61"/>
      <c r="Y14" s="66"/>
      <c r="AA14" s="4">
        <f>SUM(D14:N14,P14)</f>
        <v>0</v>
      </c>
      <c r="AB14" s="28" t="str">
        <f>IF(AA14=100,"ОК"," ")</f>
        <v> </v>
      </c>
      <c r="AC14"/>
    </row>
    <row r="15" spans="2:29" ht="12.75" customHeight="1">
      <c r="B15" s="85">
        <v>2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2"/>
      <c r="P15" s="63"/>
      <c r="Q15" s="64"/>
      <c r="R15" s="63"/>
      <c r="S15" s="64"/>
      <c r="T15" s="63"/>
      <c r="U15" s="90"/>
      <c r="V15" s="90"/>
      <c r="W15" s="88"/>
      <c r="X15" s="89"/>
      <c r="Y15" s="89"/>
      <c r="AA15" s="4">
        <f>SUM(D15:N15,P15)</f>
        <v>0</v>
      </c>
      <c r="AB15" s="28" t="str">
        <f>IF(AA15=100,"ОК"," ")</f>
        <v> </v>
      </c>
      <c r="AC15"/>
    </row>
    <row r="16" spans="2:28" s="71" customFormat="1" ht="12.75">
      <c r="B16" s="58">
        <v>3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50"/>
      <c r="R16" s="49"/>
      <c r="S16" s="51"/>
      <c r="T16" s="49"/>
      <c r="U16" s="51"/>
      <c r="V16" s="51"/>
      <c r="W16" s="88"/>
      <c r="X16" s="89"/>
      <c r="Y16" s="89"/>
      <c r="AA16" s="72">
        <f>SUM(C16:N16)</f>
        <v>0</v>
      </c>
      <c r="AB16" s="73"/>
    </row>
    <row r="17" spans="2:28" s="74" customFormat="1" ht="12.75">
      <c r="B17" s="58">
        <v>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4"/>
      <c r="R17" s="53"/>
      <c r="S17" s="55"/>
      <c r="T17" s="53"/>
      <c r="U17" s="90"/>
      <c r="V17" s="90"/>
      <c r="W17" s="88"/>
      <c r="X17" s="89"/>
      <c r="Y17" s="89"/>
      <c r="AA17" s="72">
        <f>SUM(C17:N17)</f>
        <v>0</v>
      </c>
      <c r="AB17" s="76"/>
    </row>
    <row r="18" spans="2:28" s="71" customFormat="1" ht="12.75">
      <c r="B18" s="58">
        <v>5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  <c r="Q18" s="50"/>
      <c r="R18" s="49"/>
      <c r="S18" s="51"/>
      <c r="T18" s="49"/>
      <c r="U18" s="51"/>
      <c r="V18" s="51"/>
      <c r="W18" s="88"/>
      <c r="X18" s="89"/>
      <c r="Y18" s="89"/>
      <c r="AA18" s="72">
        <f>SUM(C18:N18)</f>
        <v>0</v>
      </c>
      <c r="AB18" s="73"/>
    </row>
    <row r="19" spans="2:28" s="97" customFormat="1" ht="12.75" customHeight="1">
      <c r="B19" s="93">
        <v>6</v>
      </c>
      <c r="C19" s="94">
        <v>88.1055</v>
      </c>
      <c r="D19" s="94">
        <v>3.2893</v>
      </c>
      <c r="E19" s="94">
        <v>1.5618</v>
      </c>
      <c r="F19" s="94">
        <v>0.2179</v>
      </c>
      <c r="G19" s="94">
        <v>0.4108</v>
      </c>
      <c r="H19" s="94">
        <v>0.0043</v>
      </c>
      <c r="I19" s="94">
        <v>0.1145</v>
      </c>
      <c r="J19" s="94">
        <v>0.0943</v>
      </c>
      <c r="K19" s="94">
        <v>0.1087</v>
      </c>
      <c r="L19" s="94">
        <v>0.0099</v>
      </c>
      <c r="M19" s="94">
        <v>3.6804</v>
      </c>
      <c r="N19" s="94">
        <v>2.4026</v>
      </c>
      <c r="O19" s="94">
        <v>0.7715</v>
      </c>
      <c r="P19" s="95">
        <v>33.9121</v>
      </c>
      <c r="Q19" s="96">
        <v>8100</v>
      </c>
      <c r="R19" s="95">
        <v>37.53</v>
      </c>
      <c r="S19" s="90">
        <v>8965</v>
      </c>
      <c r="T19" s="95">
        <v>46.9</v>
      </c>
      <c r="U19" s="90">
        <v>-6.5</v>
      </c>
      <c r="V19" s="90">
        <v>-5.2</v>
      </c>
      <c r="W19" s="88" t="s">
        <v>61</v>
      </c>
      <c r="X19" s="89">
        <v>0.008</v>
      </c>
      <c r="Y19" s="89">
        <v>0.0001</v>
      </c>
      <c r="AA19" s="98">
        <f>SUM(C19:N19)</f>
        <v>100.00000000000003</v>
      </c>
      <c r="AB19" s="99"/>
    </row>
    <row r="20" spans="2:28" s="71" customFormat="1" ht="12.75" customHeight="1">
      <c r="B20" s="58">
        <v>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  <c r="Q20" s="50"/>
      <c r="R20" s="49"/>
      <c r="S20" s="51"/>
      <c r="T20" s="49"/>
      <c r="U20" s="51"/>
      <c r="V20" s="51"/>
      <c r="W20" s="45"/>
      <c r="X20" s="46"/>
      <c r="Y20" s="47"/>
      <c r="AA20" s="72">
        <f>SUM(C20:N20)</f>
        <v>0</v>
      </c>
      <c r="AB20" s="73"/>
    </row>
    <row r="21" spans="2:27" ht="12.75" customHeight="1">
      <c r="B21" s="85">
        <v>8</v>
      </c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8"/>
      <c r="P21" s="63"/>
      <c r="Q21" s="64"/>
      <c r="R21" s="63"/>
      <c r="S21" s="64"/>
      <c r="T21" s="63"/>
      <c r="U21" s="65"/>
      <c r="V21" s="65"/>
      <c r="W21" s="61"/>
      <c r="X21" s="61"/>
      <c r="Y21" s="66"/>
      <c r="AA21" s="4">
        <f aca="true" t="shared" si="0" ref="AA21:AA44">SUM(D21:N21,P21)</f>
        <v>0</v>
      </c>
    </row>
    <row r="22" spans="2:27" ht="12.75" customHeight="1">
      <c r="B22" s="85">
        <v>9</v>
      </c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8"/>
      <c r="P22" s="63"/>
      <c r="Q22" s="64"/>
      <c r="R22" s="63"/>
      <c r="S22" s="64"/>
      <c r="T22" s="63"/>
      <c r="U22" s="65"/>
      <c r="V22" s="65"/>
      <c r="W22" s="69"/>
      <c r="X22" s="69"/>
      <c r="Y22" s="69"/>
      <c r="AA22" s="4">
        <f t="shared" si="0"/>
        <v>0</v>
      </c>
    </row>
    <row r="23" spans="2:27" ht="12.75" customHeight="1">
      <c r="B23" s="85">
        <v>10</v>
      </c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8"/>
      <c r="P23" s="63"/>
      <c r="Q23" s="64"/>
      <c r="R23" s="63"/>
      <c r="S23" s="64"/>
      <c r="T23" s="63"/>
      <c r="U23" s="65"/>
      <c r="V23" s="65"/>
      <c r="W23" s="61"/>
      <c r="X23" s="61"/>
      <c r="Y23" s="66"/>
      <c r="AA23" s="4">
        <f t="shared" si="0"/>
        <v>0</v>
      </c>
    </row>
    <row r="24" spans="2:28" s="71" customFormat="1" ht="12.75">
      <c r="B24" s="58">
        <v>11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50"/>
      <c r="R24" s="49"/>
      <c r="S24" s="51"/>
      <c r="T24" s="49"/>
      <c r="U24" s="51"/>
      <c r="V24" s="51"/>
      <c r="W24" s="45"/>
      <c r="X24" s="46"/>
      <c r="Y24" s="47"/>
      <c r="AA24" s="72">
        <f>SUM(C24:N24)</f>
        <v>0</v>
      </c>
      <c r="AB24" s="73"/>
    </row>
    <row r="25" spans="2:27" ht="12.75" customHeight="1">
      <c r="B25" s="85">
        <v>12</v>
      </c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8"/>
      <c r="P25" s="63"/>
      <c r="Q25" s="64"/>
      <c r="R25" s="63"/>
      <c r="S25" s="64"/>
      <c r="T25" s="63"/>
      <c r="U25" s="65"/>
      <c r="V25" s="65"/>
      <c r="W25" s="61"/>
      <c r="X25" s="61"/>
      <c r="Y25" s="66"/>
      <c r="AA25" s="4">
        <f t="shared" si="0"/>
        <v>0</v>
      </c>
    </row>
    <row r="26" spans="2:27" ht="12.75" customHeight="1">
      <c r="B26" s="85">
        <v>13</v>
      </c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8"/>
      <c r="P26" s="63"/>
      <c r="Q26" s="64"/>
      <c r="R26" s="63"/>
      <c r="S26" s="64"/>
      <c r="T26" s="63"/>
      <c r="U26" s="65"/>
      <c r="V26" s="65"/>
      <c r="W26" s="61"/>
      <c r="X26" s="61"/>
      <c r="Y26" s="66"/>
      <c r="AA26" s="4">
        <f t="shared" si="0"/>
        <v>0</v>
      </c>
    </row>
    <row r="27" spans="2:27" ht="12.75" customHeight="1">
      <c r="B27" s="67">
        <v>14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  <c r="R27" s="53"/>
      <c r="S27" s="54"/>
      <c r="T27" s="53"/>
      <c r="U27" s="55"/>
      <c r="V27" s="55"/>
      <c r="W27" s="45"/>
      <c r="X27" s="46"/>
      <c r="Y27" s="47"/>
      <c r="AA27" s="4">
        <f t="shared" si="0"/>
        <v>0</v>
      </c>
    </row>
    <row r="28" spans="2:28" s="74" customFormat="1" ht="12.75" customHeight="1">
      <c r="B28" s="58">
        <v>15</v>
      </c>
      <c r="C28" s="52">
        <v>91.7028</v>
      </c>
      <c r="D28" s="52">
        <v>3.9771</v>
      </c>
      <c r="E28" s="52">
        <v>1.0736</v>
      </c>
      <c r="F28" s="52">
        <v>0.1458</v>
      </c>
      <c r="G28" s="52">
        <v>0.2456</v>
      </c>
      <c r="H28" s="52">
        <v>0.0126</v>
      </c>
      <c r="I28" s="52">
        <v>0.0679</v>
      </c>
      <c r="J28" s="52">
        <v>0.0559</v>
      </c>
      <c r="K28" s="52">
        <v>0.1163</v>
      </c>
      <c r="L28" s="52">
        <v>0.0125</v>
      </c>
      <c r="M28" s="52">
        <v>1.972</v>
      </c>
      <c r="N28" s="52">
        <v>0.6179</v>
      </c>
      <c r="O28" s="52">
        <v>0.7348</v>
      </c>
      <c r="P28" s="53">
        <v>34.75</v>
      </c>
      <c r="Q28" s="54">
        <v>8300</v>
      </c>
      <c r="R28" s="53">
        <v>38.48</v>
      </c>
      <c r="S28" s="55">
        <v>9191</v>
      </c>
      <c r="T28" s="53">
        <v>49.27</v>
      </c>
      <c r="U28" s="55"/>
      <c r="V28" s="55"/>
      <c r="W28" s="88"/>
      <c r="X28" s="89"/>
      <c r="Y28" s="89"/>
      <c r="AA28" s="72">
        <f>SUM(C28:N28)</f>
        <v>99.99999999999999</v>
      </c>
      <c r="AB28" s="76"/>
    </row>
    <row r="29" spans="2:27" ht="12.75" customHeight="1">
      <c r="B29" s="6">
        <v>16</v>
      </c>
      <c r="C29" s="66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8"/>
      <c r="P29" s="63"/>
      <c r="Q29" s="64"/>
      <c r="R29" s="63"/>
      <c r="S29" s="64"/>
      <c r="T29" s="63"/>
      <c r="U29" s="65"/>
      <c r="V29" s="65"/>
      <c r="W29" s="61"/>
      <c r="X29" s="61"/>
      <c r="Y29" s="66"/>
      <c r="AA29" s="4">
        <f t="shared" si="0"/>
        <v>0</v>
      </c>
    </row>
    <row r="30" spans="2:28" s="74" customFormat="1" ht="12.75">
      <c r="B30" s="58">
        <v>17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4"/>
      <c r="R30" s="53"/>
      <c r="S30" s="55"/>
      <c r="T30" s="53"/>
      <c r="U30" s="55"/>
      <c r="V30" s="55"/>
      <c r="W30" s="45"/>
      <c r="X30" s="55"/>
      <c r="Y30" s="55"/>
      <c r="AA30" s="72">
        <f>SUM(C30:N30)</f>
        <v>0</v>
      </c>
      <c r="AB30" s="76"/>
    </row>
    <row r="31" spans="2:28" s="74" customFormat="1" ht="12.75">
      <c r="B31" s="58">
        <v>18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4"/>
      <c r="R31" s="53"/>
      <c r="S31" s="55"/>
      <c r="T31" s="53"/>
      <c r="U31" s="55"/>
      <c r="V31" s="55"/>
      <c r="W31" s="45"/>
      <c r="X31" s="55"/>
      <c r="Y31" s="55"/>
      <c r="AA31" s="75"/>
      <c r="AB31" s="76"/>
    </row>
    <row r="32" spans="2:28" s="74" customFormat="1" ht="12.75" customHeight="1">
      <c r="B32" s="58">
        <v>19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54"/>
      <c r="R32" s="53"/>
      <c r="S32" s="55"/>
      <c r="T32" s="53"/>
      <c r="U32" s="55"/>
      <c r="V32" s="55"/>
      <c r="W32" s="59"/>
      <c r="X32" s="55"/>
      <c r="Y32" s="55"/>
      <c r="AA32" s="75"/>
      <c r="AB32" s="76"/>
    </row>
    <row r="33" spans="2:28" s="74" customFormat="1" ht="12.75">
      <c r="B33" s="58">
        <v>20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  <c r="Q33" s="54"/>
      <c r="R33" s="53"/>
      <c r="S33" s="55"/>
      <c r="T33" s="53"/>
      <c r="U33" s="55"/>
      <c r="V33" s="55"/>
      <c r="W33" s="45"/>
      <c r="X33" s="55"/>
      <c r="Y33" s="55"/>
      <c r="AA33" s="72">
        <f>SUM(C33:N33)</f>
        <v>0</v>
      </c>
      <c r="AB33" s="76"/>
    </row>
    <row r="34" spans="2:27" ht="12.75" customHeight="1">
      <c r="B34" s="6">
        <v>21</v>
      </c>
      <c r="C34" s="66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8"/>
      <c r="P34" s="63"/>
      <c r="Q34" s="64"/>
      <c r="R34" s="63"/>
      <c r="S34" s="64"/>
      <c r="T34" s="63"/>
      <c r="U34" s="65"/>
      <c r="V34" s="65"/>
      <c r="W34" s="61"/>
      <c r="X34" s="61"/>
      <c r="Y34" s="66"/>
      <c r="AA34" s="4">
        <f t="shared" si="0"/>
        <v>0</v>
      </c>
    </row>
    <row r="35" spans="2:27" ht="12.75" customHeight="1">
      <c r="B35" s="6">
        <v>22</v>
      </c>
      <c r="C35" s="66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8"/>
      <c r="P35" s="63"/>
      <c r="Q35" s="64"/>
      <c r="R35" s="63"/>
      <c r="S35" s="64"/>
      <c r="T35" s="63"/>
      <c r="U35" s="65"/>
      <c r="V35" s="65"/>
      <c r="W35" s="61"/>
      <c r="X35" s="61"/>
      <c r="Y35" s="66"/>
      <c r="AA35" s="4">
        <f t="shared" si="0"/>
        <v>0</v>
      </c>
    </row>
    <row r="36" spans="2:28" s="74" customFormat="1" ht="12.75">
      <c r="B36" s="58">
        <v>23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4"/>
      <c r="R36" s="53"/>
      <c r="S36" s="55"/>
      <c r="T36" s="53"/>
      <c r="U36" s="91"/>
      <c r="V36" s="92"/>
      <c r="W36" s="45"/>
      <c r="X36" s="46"/>
      <c r="Y36" s="47"/>
      <c r="AA36" s="75">
        <f>SUM(C36:N36)</f>
        <v>0</v>
      </c>
      <c r="AB36" s="76"/>
    </row>
    <row r="37" spans="2:27" ht="12.75" customHeight="1">
      <c r="B37" s="6">
        <v>24</v>
      </c>
      <c r="C37" s="66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8"/>
      <c r="P37" s="63"/>
      <c r="Q37" s="64"/>
      <c r="R37" s="63"/>
      <c r="S37" s="64"/>
      <c r="T37" s="63"/>
      <c r="U37" s="65"/>
      <c r="V37" s="65"/>
      <c r="W37" s="61"/>
      <c r="X37" s="69"/>
      <c r="Y37" s="69"/>
      <c r="AA37" s="4">
        <f t="shared" si="0"/>
        <v>0</v>
      </c>
    </row>
    <row r="38" spans="2:27" ht="12.75" customHeight="1">
      <c r="B38" s="6">
        <v>25</v>
      </c>
      <c r="C38" s="66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8"/>
      <c r="P38" s="63"/>
      <c r="Q38" s="64"/>
      <c r="R38" s="63"/>
      <c r="S38" s="64"/>
      <c r="T38" s="63"/>
      <c r="U38" s="65"/>
      <c r="V38" s="65"/>
      <c r="W38" s="61"/>
      <c r="X38" s="61"/>
      <c r="Y38" s="66"/>
      <c r="AA38" s="4">
        <f t="shared" si="0"/>
        <v>0</v>
      </c>
    </row>
    <row r="39" spans="2:27" ht="12.75" customHeight="1">
      <c r="B39" s="6">
        <v>26</v>
      </c>
      <c r="C39" s="66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8"/>
      <c r="P39" s="63"/>
      <c r="Q39" s="64"/>
      <c r="R39" s="63"/>
      <c r="S39" s="64"/>
      <c r="T39" s="63"/>
      <c r="U39" s="65"/>
      <c r="V39" s="65"/>
      <c r="W39" s="61"/>
      <c r="X39" s="61"/>
      <c r="Y39" s="66"/>
      <c r="AA39" s="4">
        <f t="shared" si="0"/>
        <v>0</v>
      </c>
    </row>
    <row r="40" spans="2:28" s="74" customFormat="1" ht="12.75" customHeight="1">
      <c r="B40" s="58">
        <v>27</v>
      </c>
      <c r="C40" s="52">
        <v>88.2407</v>
      </c>
      <c r="D40" s="52">
        <v>3.4465</v>
      </c>
      <c r="E40" s="52">
        <v>1.5839</v>
      </c>
      <c r="F40" s="52">
        <v>0.2037</v>
      </c>
      <c r="G40" s="52">
        <v>0.4051</v>
      </c>
      <c r="H40" s="52">
        <v>0.0044</v>
      </c>
      <c r="I40" s="52">
        <v>0.0948</v>
      </c>
      <c r="J40" s="52">
        <v>0.0811</v>
      </c>
      <c r="K40" s="52">
        <v>0.0797</v>
      </c>
      <c r="L40" s="52">
        <v>0.0123</v>
      </c>
      <c r="M40" s="52">
        <v>3.7907</v>
      </c>
      <c r="N40" s="52">
        <v>2.0571</v>
      </c>
      <c r="O40" s="52">
        <v>0.7673</v>
      </c>
      <c r="P40" s="100">
        <v>33.96</v>
      </c>
      <c r="Q40" s="54">
        <v>8110</v>
      </c>
      <c r="R40" s="53">
        <v>37.58</v>
      </c>
      <c r="S40" s="55">
        <v>8977</v>
      </c>
      <c r="T40" s="53">
        <v>47.09</v>
      </c>
      <c r="U40" s="55"/>
      <c r="V40" s="55"/>
      <c r="W40" s="45"/>
      <c r="X40" s="55"/>
      <c r="Y40" s="55"/>
      <c r="AA40" s="72">
        <f>SUM(C40:N40)</f>
        <v>100.00000000000003</v>
      </c>
      <c r="AB40" s="76"/>
    </row>
    <row r="41" spans="2:27" ht="12.75" customHeight="1">
      <c r="B41" s="6">
        <v>28</v>
      </c>
      <c r="C41" s="66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8"/>
      <c r="P41" s="63"/>
      <c r="Q41" s="64"/>
      <c r="R41" s="63"/>
      <c r="S41" s="64"/>
      <c r="T41" s="63"/>
      <c r="U41" s="65"/>
      <c r="V41" s="65"/>
      <c r="W41" s="61"/>
      <c r="X41" s="61"/>
      <c r="Y41" s="66"/>
      <c r="AA41" s="4">
        <f t="shared" si="0"/>
        <v>0</v>
      </c>
    </row>
    <row r="42" spans="2:27" ht="12.75" customHeight="1">
      <c r="B42" s="6">
        <v>29</v>
      </c>
      <c r="C42" s="66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8"/>
      <c r="P42" s="63"/>
      <c r="Q42" s="64"/>
      <c r="R42" s="63"/>
      <c r="S42" s="64"/>
      <c r="T42" s="63"/>
      <c r="U42" s="65"/>
      <c r="V42" s="65"/>
      <c r="W42" s="61"/>
      <c r="X42" s="61"/>
      <c r="Y42" s="66"/>
      <c r="AA42" s="4">
        <f t="shared" si="0"/>
        <v>0</v>
      </c>
    </row>
    <row r="43" spans="2:27" ht="12.75" customHeight="1">
      <c r="B43" s="6">
        <v>30</v>
      </c>
      <c r="C43" s="66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8"/>
      <c r="P43" s="63"/>
      <c r="Q43" s="64"/>
      <c r="R43" s="63"/>
      <c r="S43" s="64"/>
      <c r="T43" s="63"/>
      <c r="U43" s="65"/>
      <c r="V43" s="65"/>
      <c r="W43" s="61"/>
      <c r="X43" s="61"/>
      <c r="Y43" s="66"/>
      <c r="AA43" s="4">
        <f t="shared" si="0"/>
        <v>0</v>
      </c>
    </row>
    <row r="44" spans="2:27" ht="12.75" customHeight="1" hidden="1">
      <c r="B44" s="6">
        <v>31</v>
      </c>
      <c r="C44" s="66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8"/>
      <c r="P44" s="63"/>
      <c r="Q44" s="64"/>
      <c r="R44" s="63"/>
      <c r="S44" s="64"/>
      <c r="T44" s="70"/>
      <c r="U44" s="65"/>
      <c r="V44" s="65"/>
      <c r="W44" s="61"/>
      <c r="X44" s="61"/>
      <c r="Y44" s="66"/>
      <c r="AA44" s="4">
        <f t="shared" si="0"/>
        <v>0</v>
      </c>
    </row>
    <row r="46" spans="3:29" s="1" customFormat="1" ht="15">
      <c r="C46" s="9" t="s">
        <v>48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 t="s">
        <v>59</v>
      </c>
      <c r="Q46" s="9"/>
      <c r="R46" s="9"/>
      <c r="S46" s="9"/>
      <c r="T46" s="77"/>
      <c r="U46" s="78"/>
      <c r="V46" s="78"/>
      <c r="W46" s="104">
        <v>42613</v>
      </c>
      <c r="X46" s="105"/>
      <c r="Y46" s="79"/>
      <c r="AC46" s="80"/>
    </row>
    <row r="47" spans="4:29" s="1" customFormat="1" ht="12.75">
      <c r="D47" s="1" t="s">
        <v>27</v>
      </c>
      <c r="M47" s="2" t="s">
        <v>0</v>
      </c>
      <c r="O47" s="2"/>
      <c r="P47" s="81" t="s">
        <v>29</v>
      </c>
      <c r="Q47" s="81"/>
      <c r="T47" s="2"/>
      <c r="W47" s="2"/>
      <c r="X47" s="2" t="s">
        <v>16</v>
      </c>
      <c r="AC47" s="80"/>
    </row>
    <row r="48" spans="3:29" s="1" customFormat="1" ht="18" customHeight="1">
      <c r="C48" s="9" t="s">
        <v>50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 t="s">
        <v>1</v>
      </c>
      <c r="P48" s="9" t="s">
        <v>60</v>
      </c>
      <c r="Q48" s="9"/>
      <c r="R48" s="9"/>
      <c r="S48" s="9"/>
      <c r="T48" s="9"/>
      <c r="U48" s="78"/>
      <c r="V48" s="78"/>
      <c r="W48" s="104">
        <v>42613</v>
      </c>
      <c r="X48" s="105"/>
      <c r="Y48" s="9"/>
      <c r="AC48" s="80"/>
    </row>
    <row r="49" spans="4:29" s="1" customFormat="1" ht="12.75">
      <c r="D49" s="1" t="s">
        <v>28</v>
      </c>
      <c r="M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80"/>
    </row>
  </sheetData>
  <sheetProtection/>
  <mergeCells count="31">
    <mergeCell ref="R11:R13"/>
    <mergeCell ref="Q11:Q13"/>
    <mergeCell ref="B7:Y7"/>
    <mergeCell ref="B10:B13"/>
    <mergeCell ref="V10:V13"/>
    <mergeCell ref="S11:S13"/>
    <mergeCell ref="N11:N13"/>
    <mergeCell ref="X10:X13"/>
    <mergeCell ref="B8:Y8"/>
    <mergeCell ref="J11:J13"/>
    <mergeCell ref="C11:C13"/>
    <mergeCell ref="C6:AA6"/>
    <mergeCell ref="Y10:Y13"/>
    <mergeCell ref="U10:U13"/>
    <mergeCell ref="D11:D13"/>
    <mergeCell ref="G11:G13"/>
    <mergeCell ref="W48:X48"/>
    <mergeCell ref="E11:E13"/>
    <mergeCell ref="I11:I13"/>
    <mergeCell ref="T11:T13"/>
    <mergeCell ref="M11:M13"/>
    <mergeCell ref="O11:O13"/>
    <mergeCell ref="W46:X46"/>
    <mergeCell ref="K11:K13"/>
    <mergeCell ref="L11:L13"/>
    <mergeCell ref="W10:W13"/>
    <mergeCell ref="P11:P13"/>
    <mergeCell ref="C10:N10"/>
    <mergeCell ref="F11:F13"/>
    <mergeCell ref="O10:T10"/>
    <mergeCell ref="H11:H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75" zoomScaleNormal="75" zoomScaleSheetLayoutView="80" workbookViewId="0" topLeftCell="A21">
      <selection activeCell="H43" sqref="H43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3.625" style="0" customWidth="1"/>
    <col min="4" max="4" width="12.00390625" style="0" customWidth="1"/>
    <col min="5" max="5" width="12.625" style="0" customWidth="1"/>
    <col min="6" max="6" width="13.125" style="0" customWidth="1"/>
    <col min="7" max="7" width="13.00390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5" customWidth="1"/>
  </cols>
  <sheetData>
    <row r="1" spans="2:24" ht="12.75">
      <c r="B1" s="35" t="s">
        <v>30</v>
      </c>
      <c r="C1" s="35"/>
      <c r="D1" s="35"/>
      <c r="E1" s="35"/>
      <c r="F1" s="35"/>
      <c r="G1" s="35"/>
      <c r="H1" s="35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ht="12.75">
      <c r="B2" s="35" t="s">
        <v>31</v>
      </c>
      <c r="C2" s="35"/>
      <c r="D2" s="35"/>
      <c r="E2" s="35"/>
      <c r="F2" s="35"/>
      <c r="G2" s="35"/>
      <c r="H2" s="3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2:25" ht="12.75">
      <c r="B3" s="36" t="s">
        <v>58</v>
      </c>
      <c r="C3" s="36"/>
      <c r="D3" s="36"/>
      <c r="E3" s="35"/>
      <c r="F3" s="35"/>
      <c r="G3" s="35"/>
      <c r="H3" s="35"/>
      <c r="I3" s="34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"/>
    </row>
    <row r="4" spans="2:25" ht="12.75">
      <c r="B4" s="35"/>
      <c r="C4" s="35"/>
      <c r="D4" s="35"/>
      <c r="E4" s="35"/>
      <c r="F4" s="35"/>
      <c r="G4" s="35"/>
      <c r="H4" s="35"/>
      <c r="I4" s="34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"/>
    </row>
    <row r="5" spans="2:25" ht="15">
      <c r="B5" s="34"/>
      <c r="C5" s="120" t="s">
        <v>36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7"/>
    </row>
    <row r="6" spans="2:25" ht="18" customHeight="1">
      <c r="B6" s="121" t="s">
        <v>55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9"/>
    </row>
    <row r="7" spans="2:25" ht="18" customHeight="1">
      <c r="B7" s="123" t="s">
        <v>63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8"/>
    </row>
    <row r="8" spans="2:25" ht="18" customHeight="1"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8"/>
    </row>
    <row r="9" spans="2:25" ht="24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0"/>
    </row>
    <row r="10" spans="2:26" ht="30" customHeight="1">
      <c r="B10" s="101" t="s">
        <v>26</v>
      </c>
      <c r="C10" s="112" t="s">
        <v>40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25" t="s">
        <v>41</v>
      </c>
      <c r="X10" s="130" t="s">
        <v>43</v>
      </c>
      <c r="Y10" s="21"/>
      <c r="Z10"/>
    </row>
    <row r="11" spans="2:26" ht="48.75" customHeight="1">
      <c r="B11" s="102"/>
      <c r="C11" s="118" t="s">
        <v>52</v>
      </c>
      <c r="D11" s="106" t="s">
        <v>53</v>
      </c>
      <c r="E11" s="106" t="s">
        <v>54</v>
      </c>
      <c r="F11" s="106" t="s">
        <v>56</v>
      </c>
      <c r="G11" s="106" t="s">
        <v>65</v>
      </c>
      <c r="H11" s="106"/>
      <c r="I11" s="106"/>
      <c r="J11" s="106"/>
      <c r="K11" s="106"/>
      <c r="L11" s="106"/>
      <c r="M11" s="101"/>
      <c r="N11" s="101"/>
      <c r="O11" s="101"/>
      <c r="P11" s="101"/>
      <c r="Q11" s="101"/>
      <c r="R11" s="101"/>
      <c r="S11" s="101"/>
      <c r="T11" s="101"/>
      <c r="U11" s="101"/>
      <c r="V11" s="126"/>
      <c r="W11" s="125"/>
      <c r="X11" s="131"/>
      <c r="Y11" s="21"/>
      <c r="Z11"/>
    </row>
    <row r="12" spans="2:26" ht="15.75" customHeight="1">
      <c r="B12" s="102"/>
      <c r="C12" s="118"/>
      <c r="D12" s="106"/>
      <c r="E12" s="106"/>
      <c r="F12" s="106"/>
      <c r="G12" s="106"/>
      <c r="H12" s="106"/>
      <c r="I12" s="106"/>
      <c r="J12" s="106"/>
      <c r="K12" s="106"/>
      <c r="L12" s="106"/>
      <c r="M12" s="102"/>
      <c r="N12" s="102"/>
      <c r="O12" s="102"/>
      <c r="P12" s="102"/>
      <c r="Q12" s="102"/>
      <c r="R12" s="102"/>
      <c r="S12" s="102"/>
      <c r="T12" s="102"/>
      <c r="U12" s="102"/>
      <c r="V12" s="127"/>
      <c r="W12" s="125"/>
      <c r="X12" s="131"/>
      <c r="Y12" s="21"/>
      <c r="Z12"/>
    </row>
    <row r="13" spans="2:26" ht="30" customHeight="1">
      <c r="B13" s="116"/>
      <c r="C13" s="118"/>
      <c r="D13" s="106"/>
      <c r="E13" s="106"/>
      <c r="F13" s="106"/>
      <c r="G13" s="106"/>
      <c r="H13" s="106"/>
      <c r="I13" s="106"/>
      <c r="J13" s="106"/>
      <c r="K13" s="106"/>
      <c r="L13" s="106"/>
      <c r="M13" s="103"/>
      <c r="N13" s="103"/>
      <c r="O13" s="103"/>
      <c r="P13" s="103"/>
      <c r="Q13" s="103"/>
      <c r="R13" s="103"/>
      <c r="S13" s="103"/>
      <c r="T13" s="103"/>
      <c r="U13" s="103"/>
      <c r="V13" s="128"/>
      <c r="W13" s="125"/>
      <c r="X13" s="132"/>
      <c r="Y13" s="21"/>
      <c r="Z13"/>
    </row>
    <row r="14" spans="2:27" ht="15.75" customHeight="1">
      <c r="B14" s="13">
        <v>1</v>
      </c>
      <c r="C14" s="82">
        <v>797.02</v>
      </c>
      <c r="D14" s="82">
        <v>1678.36</v>
      </c>
      <c r="E14" s="82">
        <v>103.91</v>
      </c>
      <c r="F14" s="82">
        <v>3290.14</v>
      </c>
      <c r="G14" s="82">
        <v>1553.55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1">
        <f>SUM(C14:V14)</f>
        <v>7422.9800000000005</v>
      </c>
      <c r="X14" s="40">
        <v>34.89</v>
      </c>
      <c r="Y14" s="22"/>
      <c r="Z14" s="133" t="s">
        <v>44</v>
      </c>
      <c r="AA14" s="133"/>
    </row>
    <row r="15" spans="2:27" ht="15.75">
      <c r="B15" s="13">
        <v>2</v>
      </c>
      <c r="C15" s="82">
        <v>812.43</v>
      </c>
      <c r="D15" s="82">
        <v>1740.47</v>
      </c>
      <c r="E15" s="82">
        <v>109.98</v>
      </c>
      <c r="F15" s="82">
        <v>3269.61</v>
      </c>
      <c r="G15" s="82">
        <v>1590.19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1">
        <f aca="true" t="shared" si="0" ref="W15:W43">SUM(C15:V15)</f>
        <v>7522.68</v>
      </c>
      <c r="X15" s="29">
        <f>IF(Паспорт!P15&gt;0,Паспорт!P15,X14)</f>
        <v>34.89</v>
      </c>
      <c r="Y15" s="22"/>
      <c r="Z15" s="133"/>
      <c r="AA15" s="133"/>
    </row>
    <row r="16" spans="2:27" ht="15.75">
      <c r="B16" s="13">
        <v>3</v>
      </c>
      <c r="C16" s="82">
        <v>963.61</v>
      </c>
      <c r="D16" s="82">
        <v>1882.42</v>
      </c>
      <c r="E16" s="82">
        <v>117.02</v>
      </c>
      <c r="F16" s="82">
        <v>3560.67</v>
      </c>
      <c r="G16" s="82">
        <v>1707.94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1">
        <f t="shared" si="0"/>
        <v>8231.66</v>
      </c>
      <c r="X16" s="29">
        <f>IF(Паспорт!P16&gt;0,Паспорт!P16,X15)</f>
        <v>34.89</v>
      </c>
      <c r="Y16" s="22"/>
      <c r="Z16" s="133"/>
      <c r="AA16" s="133"/>
    </row>
    <row r="17" spans="2:27" ht="15.75">
      <c r="B17" s="13">
        <v>4</v>
      </c>
      <c r="C17" s="82">
        <v>865.05</v>
      </c>
      <c r="D17" s="82">
        <v>1807.55</v>
      </c>
      <c r="E17" s="82">
        <v>109.43</v>
      </c>
      <c r="F17" s="82">
        <v>3590.06</v>
      </c>
      <c r="G17" s="82">
        <v>1611.57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1">
        <f t="shared" si="0"/>
        <v>7983.66</v>
      </c>
      <c r="X17" s="29">
        <f>IF(Паспорт!P17&gt;0,Паспорт!P17,X16)</f>
        <v>34.89</v>
      </c>
      <c r="Y17" s="22"/>
      <c r="Z17" s="133"/>
      <c r="AA17" s="133"/>
    </row>
    <row r="18" spans="2:27" ht="15.75">
      <c r="B18" s="13">
        <v>5</v>
      </c>
      <c r="C18" s="82">
        <v>757.74</v>
      </c>
      <c r="D18" s="82">
        <v>1646.35</v>
      </c>
      <c r="E18" s="82">
        <v>114.41</v>
      </c>
      <c r="F18" s="82">
        <v>3304.85</v>
      </c>
      <c r="G18" s="82">
        <v>1478.32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1">
        <f t="shared" si="0"/>
        <v>7301.67</v>
      </c>
      <c r="X18" s="29">
        <f>IF(Паспорт!P18&gt;0,Паспорт!P18,X17)</f>
        <v>34.89</v>
      </c>
      <c r="Y18" s="22"/>
      <c r="Z18" s="133"/>
      <c r="AA18" s="133"/>
    </row>
    <row r="19" spans="2:27" ht="15.75" customHeight="1">
      <c r="B19" s="13">
        <v>6</v>
      </c>
      <c r="C19" s="82">
        <v>740.27</v>
      </c>
      <c r="D19" s="82">
        <v>1656.11</v>
      </c>
      <c r="E19" s="82">
        <v>126.32</v>
      </c>
      <c r="F19" s="82">
        <v>3176.66</v>
      </c>
      <c r="G19" s="82">
        <v>1402.72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1">
        <f t="shared" si="0"/>
        <v>7102.080000000001</v>
      </c>
      <c r="X19" s="29">
        <f>IF(Паспорт!P19&gt;0,Паспорт!P19,X18)</f>
        <v>33.9121</v>
      </c>
      <c r="Y19" s="22"/>
      <c r="Z19" s="133"/>
      <c r="AA19" s="133"/>
    </row>
    <row r="20" spans="2:27" ht="15.75">
      <c r="B20" s="13">
        <v>7</v>
      </c>
      <c r="C20" s="82">
        <v>778.2</v>
      </c>
      <c r="D20" s="82">
        <v>1727.19</v>
      </c>
      <c r="E20" s="82">
        <v>108.96</v>
      </c>
      <c r="F20" s="82">
        <v>3348.63</v>
      </c>
      <c r="G20" s="82">
        <v>1585.15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1">
        <f t="shared" si="0"/>
        <v>7548.130000000001</v>
      </c>
      <c r="X20" s="29">
        <f>IF(Паспорт!P20&gt;0,Паспорт!P20,X19)</f>
        <v>33.9121</v>
      </c>
      <c r="Y20" s="22"/>
      <c r="Z20" s="133"/>
      <c r="AA20" s="133"/>
    </row>
    <row r="21" spans="2:27" ht="15.75">
      <c r="B21" s="13">
        <v>8</v>
      </c>
      <c r="C21" s="82">
        <v>803.46</v>
      </c>
      <c r="D21" s="82">
        <v>1648.94</v>
      </c>
      <c r="E21" s="82">
        <v>111.59</v>
      </c>
      <c r="F21" s="82">
        <v>3200.07</v>
      </c>
      <c r="G21" s="82">
        <v>1498.48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1">
        <f t="shared" si="0"/>
        <v>7262.540000000001</v>
      </c>
      <c r="X21" s="29">
        <f>IF(Паспорт!P21&gt;0,Паспорт!P21,X20)</f>
        <v>33.9121</v>
      </c>
      <c r="Y21" s="22"/>
      <c r="Z21" s="133"/>
      <c r="AA21" s="133"/>
    </row>
    <row r="22" spans="2:26" ht="15" customHeight="1">
      <c r="B22" s="13">
        <v>9</v>
      </c>
      <c r="C22" s="82">
        <v>963.31</v>
      </c>
      <c r="D22" s="82">
        <v>1740.16</v>
      </c>
      <c r="E22" s="82">
        <v>118.4</v>
      </c>
      <c r="F22" s="82">
        <v>3350.15</v>
      </c>
      <c r="G22" s="82">
        <v>1623.59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1">
        <f t="shared" si="0"/>
        <v>7795.610000000001</v>
      </c>
      <c r="X22" s="29">
        <f>IF(Паспорт!P22&gt;0,Паспорт!P22,X21)</f>
        <v>33.9121</v>
      </c>
      <c r="Y22" s="22"/>
      <c r="Z22" s="27"/>
    </row>
    <row r="23" spans="2:26" ht="15.75">
      <c r="B23" s="13">
        <v>10</v>
      </c>
      <c r="C23" s="82">
        <v>1034.87</v>
      </c>
      <c r="D23" s="82">
        <v>1915.76</v>
      </c>
      <c r="E23" s="82">
        <v>107.94</v>
      </c>
      <c r="F23" s="82">
        <v>3734.76</v>
      </c>
      <c r="G23" s="82">
        <v>1831.47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1">
        <f t="shared" si="0"/>
        <v>8624.8</v>
      </c>
      <c r="X23" s="29">
        <f>IF(Паспорт!P23&gt;0,Паспорт!P23,X22)</f>
        <v>33.9121</v>
      </c>
      <c r="Y23" s="22"/>
      <c r="Z23" s="27"/>
    </row>
    <row r="24" spans="2:26" ht="15.75">
      <c r="B24" s="13">
        <v>11</v>
      </c>
      <c r="C24" s="82">
        <v>863.18</v>
      </c>
      <c r="D24" s="82">
        <v>1717.66</v>
      </c>
      <c r="E24" s="82">
        <v>96.33</v>
      </c>
      <c r="F24" s="82">
        <v>3316.07</v>
      </c>
      <c r="G24" s="82">
        <v>1649.14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1">
        <f t="shared" si="0"/>
        <v>7642.38</v>
      </c>
      <c r="X24" s="29">
        <f>IF(Паспорт!P24&gt;0,Паспорт!P24,X23)</f>
        <v>33.9121</v>
      </c>
      <c r="Y24" s="22"/>
      <c r="Z24" s="27"/>
    </row>
    <row r="25" spans="2:26" ht="15.75">
      <c r="B25" s="13">
        <v>12</v>
      </c>
      <c r="C25" s="82">
        <v>826.75</v>
      </c>
      <c r="D25" s="82">
        <v>1764.94</v>
      </c>
      <c r="E25" s="82">
        <v>115.89</v>
      </c>
      <c r="F25" s="82">
        <v>3383.8</v>
      </c>
      <c r="G25" s="82">
        <v>1611.05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1">
        <f t="shared" si="0"/>
        <v>7702.43</v>
      </c>
      <c r="X25" s="29">
        <f>IF(Паспорт!P25&gt;0,Паспорт!P25,X24)</f>
        <v>33.9121</v>
      </c>
      <c r="Y25" s="22"/>
      <c r="Z25" s="27"/>
    </row>
    <row r="26" spans="2:26" ht="15.75">
      <c r="B26" s="13">
        <v>13</v>
      </c>
      <c r="C26" s="82">
        <v>813.69</v>
      </c>
      <c r="D26" s="82">
        <v>1637.36</v>
      </c>
      <c r="E26" s="82">
        <v>137.76</v>
      </c>
      <c r="F26" s="82">
        <v>3182.29</v>
      </c>
      <c r="G26" s="82">
        <v>1474.27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1">
        <f t="shared" si="0"/>
        <v>7245.370000000001</v>
      </c>
      <c r="X26" s="29">
        <f>IF(Паспорт!P26&gt;0,Паспорт!P26,X25)</f>
        <v>33.9121</v>
      </c>
      <c r="Y26" s="22"/>
      <c r="Z26" s="27"/>
    </row>
    <row r="27" spans="2:26" ht="15.75">
      <c r="B27" s="13">
        <v>14</v>
      </c>
      <c r="C27" s="82">
        <v>824.48</v>
      </c>
      <c r="D27" s="82">
        <v>1828</v>
      </c>
      <c r="E27" s="82">
        <v>129.24</v>
      </c>
      <c r="F27" s="82">
        <v>3587.9</v>
      </c>
      <c r="G27" s="82">
        <v>1703.61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1">
        <f t="shared" si="0"/>
        <v>8073.2300000000005</v>
      </c>
      <c r="X27" s="29">
        <f>IF(Паспорт!P27&gt;0,Паспорт!P27,X26)</f>
        <v>33.9121</v>
      </c>
      <c r="Y27" s="22"/>
      <c r="Z27" s="27"/>
    </row>
    <row r="28" spans="2:26" ht="15.75">
      <c r="B28" s="13">
        <v>15</v>
      </c>
      <c r="C28" s="82">
        <v>951.29</v>
      </c>
      <c r="D28" s="82">
        <v>2056.39</v>
      </c>
      <c r="E28" s="82">
        <v>144.92</v>
      </c>
      <c r="F28" s="82">
        <v>3804.44</v>
      </c>
      <c r="G28" s="82">
        <v>1803.71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1">
        <f t="shared" si="0"/>
        <v>8760.75</v>
      </c>
      <c r="X28" s="29">
        <f>IF(Паспорт!P28&gt;0,Паспорт!P28,X27)</f>
        <v>34.75</v>
      </c>
      <c r="Y28" s="22"/>
      <c r="Z28" s="27"/>
    </row>
    <row r="29" spans="2:26" ht="15.75">
      <c r="B29" s="14">
        <v>16</v>
      </c>
      <c r="C29" s="82">
        <v>1037.28</v>
      </c>
      <c r="D29" s="82">
        <v>1987.16</v>
      </c>
      <c r="E29" s="82">
        <v>182.14</v>
      </c>
      <c r="F29" s="82">
        <v>3680.89</v>
      </c>
      <c r="G29" s="82">
        <v>1872.05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1">
        <f t="shared" si="0"/>
        <v>8759.519999999999</v>
      </c>
      <c r="X29" s="29">
        <f>IF(Паспорт!P29&gt;0,Паспорт!P29,X28)</f>
        <v>34.75</v>
      </c>
      <c r="Y29" s="22"/>
      <c r="Z29" s="27"/>
    </row>
    <row r="30" spans="2:26" ht="15.75">
      <c r="B30" s="14">
        <v>17</v>
      </c>
      <c r="C30" s="82">
        <v>1194.23</v>
      </c>
      <c r="D30" s="82">
        <v>2322.69</v>
      </c>
      <c r="E30" s="82">
        <v>134.32</v>
      </c>
      <c r="F30" s="82">
        <v>4497.54</v>
      </c>
      <c r="G30" s="82">
        <v>2189.85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1">
        <f t="shared" si="0"/>
        <v>10338.630000000001</v>
      </c>
      <c r="X30" s="29">
        <f>IF(Паспорт!P30&gt;0,Паспорт!P30,X29)</f>
        <v>34.75</v>
      </c>
      <c r="Y30" s="22"/>
      <c r="Z30" s="27"/>
    </row>
    <row r="31" spans="2:26" ht="15.75">
      <c r="B31" s="14">
        <v>18</v>
      </c>
      <c r="C31" s="82">
        <v>1291.81</v>
      </c>
      <c r="D31" s="82">
        <v>2749.95</v>
      </c>
      <c r="E31" s="82">
        <v>183.51</v>
      </c>
      <c r="F31" s="82">
        <v>5127.51</v>
      </c>
      <c r="G31" s="82">
        <v>2463.99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1">
        <f t="shared" si="0"/>
        <v>11816.769999999999</v>
      </c>
      <c r="X31" s="29">
        <f>IF(Паспорт!P31&gt;0,Паспорт!P31,X30)</f>
        <v>34.75</v>
      </c>
      <c r="Y31" s="22"/>
      <c r="Z31" s="27"/>
    </row>
    <row r="32" spans="2:26" ht="15.75">
      <c r="B32" s="14">
        <v>19</v>
      </c>
      <c r="C32" s="82">
        <v>1192.32</v>
      </c>
      <c r="D32" s="82">
        <v>2682.9</v>
      </c>
      <c r="E32" s="82">
        <v>273.54</v>
      </c>
      <c r="F32" s="82">
        <v>4923.49</v>
      </c>
      <c r="G32" s="82">
        <v>2308.1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1">
        <f t="shared" si="0"/>
        <v>11380.35</v>
      </c>
      <c r="X32" s="29">
        <f>IF(Паспорт!P32&gt;0,Паспорт!P32,X31)</f>
        <v>34.75</v>
      </c>
      <c r="Y32" s="22"/>
      <c r="Z32" s="27"/>
    </row>
    <row r="33" spans="2:26" ht="15.75">
      <c r="B33" s="14">
        <v>20</v>
      </c>
      <c r="C33" s="82">
        <v>1856.17</v>
      </c>
      <c r="D33" s="82">
        <v>5669.96</v>
      </c>
      <c r="E33" s="82">
        <v>545.47</v>
      </c>
      <c r="F33" s="82">
        <v>9515.91</v>
      </c>
      <c r="G33" s="82">
        <v>3749.09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1">
        <f t="shared" si="0"/>
        <v>21336.600000000002</v>
      </c>
      <c r="X33" s="29">
        <f>IF(Паспорт!P33&gt;0,Паспорт!P33,X32)</f>
        <v>34.75</v>
      </c>
      <c r="Y33" s="22"/>
      <c r="Z33" s="27"/>
    </row>
    <row r="34" spans="2:26" ht="15.75">
      <c r="B34" s="14">
        <v>21</v>
      </c>
      <c r="C34" s="82">
        <v>1762.34</v>
      </c>
      <c r="D34" s="82">
        <v>5172.57</v>
      </c>
      <c r="E34" s="82">
        <v>446.56</v>
      </c>
      <c r="F34" s="82">
        <v>9315.27</v>
      </c>
      <c r="G34" s="82">
        <v>3687.13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1">
        <f t="shared" si="0"/>
        <v>20383.870000000003</v>
      </c>
      <c r="X34" s="29">
        <f>IF(Паспорт!P34&gt;0,Паспорт!P34,X33)</f>
        <v>34.75</v>
      </c>
      <c r="Y34" s="22"/>
      <c r="Z34" s="27"/>
    </row>
    <row r="35" spans="2:26" ht="15.75">
      <c r="B35" s="14">
        <v>22</v>
      </c>
      <c r="C35" s="82">
        <v>1710.49</v>
      </c>
      <c r="D35" s="82">
        <v>4454.91</v>
      </c>
      <c r="E35" s="82">
        <v>364.62</v>
      </c>
      <c r="F35" s="82">
        <v>8789.46</v>
      </c>
      <c r="G35" s="82">
        <v>3408.58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1">
        <f t="shared" si="0"/>
        <v>18728.059999999998</v>
      </c>
      <c r="X35" s="29">
        <f>IF(Паспорт!P35&gt;0,Паспорт!P35,X34)</f>
        <v>34.75</v>
      </c>
      <c r="Y35" s="22"/>
      <c r="Z35" s="27"/>
    </row>
    <row r="36" spans="2:26" ht="15.75">
      <c r="B36" s="14">
        <v>23</v>
      </c>
      <c r="C36" s="82">
        <v>1799.52</v>
      </c>
      <c r="D36" s="82">
        <v>4532.16</v>
      </c>
      <c r="E36" s="82">
        <v>359.62</v>
      </c>
      <c r="F36" s="82">
        <v>8736.05</v>
      </c>
      <c r="G36" s="82">
        <v>3502.79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1">
        <f t="shared" si="0"/>
        <v>18930.14</v>
      </c>
      <c r="X36" s="29">
        <f>IF(Паспорт!P36&gt;0,Паспорт!P36,X35)</f>
        <v>34.75</v>
      </c>
      <c r="Y36" s="22"/>
      <c r="Z36" s="27"/>
    </row>
    <row r="37" spans="2:26" ht="15.75">
      <c r="B37" s="14">
        <v>24</v>
      </c>
      <c r="C37" s="82">
        <v>2126.02</v>
      </c>
      <c r="D37" s="82">
        <v>5387.09</v>
      </c>
      <c r="E37" s="82">
        <v>357.96</v>
      </c>
      <c r="F37" s="82">
        <v>10157.13</v>
      </c>
      <c r="G37" s="82">
        <v>3718.41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1">
        <f t="shared" si="0"/>
        <v>21746.61</v>
      </c>
      <c r="X37" s="29">
        <f>IF(Паспорт!P37&gt;0,Паспорт!P37,X36)</f>
        <v>34.75</v>
      </c>
      <c r="Y37" s="22"/>
      <c r="Z37" s="27"/>
    </row>
    <row r="38" spans="2:26" ht="15.75">
      <c r="B38" s="14">
        <v>25</v>
      </c>
      <c r="C38" s="82">
        <v>2346.89</v>
      </c>
      <c r="D38" s="82">
        <v>7880.92</v>
      </c>
      <c r="E38" s="82">
        <v>601.74</v>
      </c>
      <c r="F38" s="82">
        <v>14389.67</v>
      </c>
      <c r="G38" s="82">
        <v>4882.59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1">
        <f t="shared" si="0"/>
        <v>30101.81</v>
      </c>
      <c r="X38" s="29">
        <f>IF(Паспорт!P38&gt;0,Паспорт!P38,X37)</f>
        <v>34.75</v>
      </c>
      <c r="Y38" s="22"/>
      <c r="Z38" s="27"/>
    </row>
    <row r="39" spans="2:26" ht="15.75">
      <c r="B39" s="14">
        <v>26</v>
      </c>
      <c r="C39" s="82">
        <v>2107.1</v>
      </c>
      <c r="D39" s="82">
        <v>6295.14</v>
      </c>
      <c r="E39" s="82">
        <v>534.98</v>
      </c>
      <c r="F39" s="82">
        <v>11707.83</v>
      </c>
      <c r="G39" s="82">
        <v>4062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1">
        <f t="shared" si="0"/>
        <v>24707.05</v>
      </c>
      <c r="X39" s="29">
        <f>IF(Паспорт!P39&gt;0,Паспорт!P39,X38)</f>
        <v>34.75</v>
      </c>
      <c r="Y39" s="22"/>
      <c r="Z39" s="27"/>
    </row>
    <row r="40" spans="2:26" ht="15.75">
      <c r="B40" s="14">
        <v>27</v>
      </c>
      <c r="C40" s="82">
        <v>2106.95</v>
      </c>
      <c r="D40" s="82">
        <v>6427.01</v>
      </c>
      <c r="E40" s="82">
        <v>485.73</v>
      </c>
      <c r="F40" s="82">
        <v>11633.39</v>
      </c>
      <c r="G40" s="82">
        <v>4291.72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1">
        <f t="shared" si="0"/>
        <v>24944.8</v>
      </c>
      <c r="X40" s="29">
        <f>IF(Паспорт!P40&gt;0,Паспорт!P40,X39)</f>
        <v>33.96</v>
      </c>
      <c r="Y40" s="22"/>
      <c r="Z40" s="27"/>
    </row>
    <row r="41" spans="2:26" ht="15.75">
      <c r="B41" s="14">
        <v>28</v>
      </c>
      <c r="C41" s="82">
        <v>2071.73</v>
      </c>
      <c r="D41" s="82">
        <v>5849.11</v>
      </c>
      <c r="E41" s="82">
        <v>535.64</v>
      </c>
      <c r="F41" s="82">
        <v>11951.82</v>
      </c>
      <c r="G41" s="82">
        <v>4237.88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1">
        <f t="shared" si="0"/>
        <v>24646.18</v>
      </c>
      <c r="X41" s="29">
        <f>IF(Паспорт!P41&gt;0,Паспорт!P41,X40)</f>
        <v>33.96</v>
      </c>
      <c r="Y41" s="22"/>
      <c r="Z41" s="27"/>
    </row>
    <row r="42" spans="2:26" ht="17.25" customHeight="1">
      <c r="B42" s="14">
        <v>29</v>
      </c>
      <c r="C42" s="82">
        <v>2009.17</v>
      </c>
      <c r="D42" s="82">
        <v>5711.54</v>
      </c>
      <c r="E42" s="82">
        <v>478.22</v>
      </c>
      <c r="F42" s="82">
        <v>10899.58</v>
      </c>
      <c r="G42" s="82">
        <v>3810.94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1">
        <f t="shared" si="0"/>
        <v>22909.45</v>
      </c>
      <c r="X42" s="29">
        <f>IF(Паспорт!P42&gt;0,Паспорт!P42,X41)</f>
        <v>33.96</v>
      </c>
      <c r="Y42" s="22"/>
      <c r="Z42" s="27"/>
    </row>
    <row r="43" spans="2:26" ht="16.5" customHeight="1">
      <c r="B43" s="14">
        <v>30</v>
      </c>
      <c r="C43" s="82">
        <v>2966.6</v>
      </c>
      <c r="D43" s="82">
        <v>5003.98</v>
      </c>
      <c r="E43" s="82">
        <v>486.02</v>
      </c>
      <c r="F43" s="82">
        <v>9494.72</v>
      </c>
      <c r="G43" s="82">
        <v>3810.46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1">
        <f t="shared" si="0"/>
        <v>21761.78</v>
      </c>
      <c r="X43" s="29">
        <f>IF(Паспорт!P43&gt;0,Паспорт!P43,X42)</f>
        <v>33.96</v>
      </c>
      <c r="Y43" s="22"/>
      <c r="Z43" s="27"/>
    </row>
    <row r="44" spans="2:26" ht="15.75" customHeight="1" hidden="1">
      <c r="B44" s="14">
        <v>31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1">
        <v>0</v>
      </c>
      <c r="X44" s="29">
        <v>0</v>
      </c>
      <c r="Y44" s="22"/>
      <c r="Z44" s="27"/>
    </row>
    <row r="45" spans="2:27" ht="66" customHeight="1">
      <c r="B45" s="14" t="s">
        <v>41</v>
      </c>
      <c r="C45" s="83">
        <f>SUM(C14:C43)</f>
        <v>40373.969999999994</v>
      </c>
      <c r="D45" s="83">
        <f>SUM(D14:D43)</f>
        <v>98574.74999999999</v>
      </c>
      <c r="E45" s="83">
        <f>SUM(E14:E43)</f>
        <v>7722.170000000002</v>
      </c>
      <c r="F45" s="83">
        <f>SUM(F14:F43)</f>
        <v>185920.36</v>
      </c>
      <c r="G45" s="83">
        <f>SUM(G14:G43)</f>
        <v>76120.34000000001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2">
        <f>SUM(W14:W43)</f>
        <v>408711.58999999997</v>
      </c>
      <c r="X45" s="30">
        <f>SUMPRODUCT(X14:X44,W14:W44)/SUM(W14:W44)</f>
        <v>34.43952531807822</v>
      </c>
      <c r="Y45" s="26"/>
      <c r="Z45" s="129" t="s">
        <v>42</v>
      </c>
      <c r="AA45" s="129"/>
    </row>
    <row r="46" spans="2:26" ht="14.25" customHeight="1" hidden="1">
      <c r="B46" s="6">
        <v>31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23"/>
      <c r="Z46"/>
    </row>
    <row r="47" spans="3:26" ht="12.75"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24"/>
      <c r="Z47"/>
    </row>
    <row r="48" spans="3:4" ht="12.75">
      <c r="C48" s="1"/>
      <c r="D48" s="1"/>
    </row>
    <row r="49" spans="3:29" ht="15">
      <c r="C49" s="9" t="s">
        <v>48</v>
      </c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 t="s">
        <v>49</v>
      </c>
      <c r="Q49" s="10"/>
      <c r="R49" s="10"/>
      <c r="S49" s="10"/>
      <c r="T49" s="56"/>
      <c r="U49" s="57"/>
      <c r="V49" s="57" t="s">
        <v>64</v>
      </c>
      <c r="W49" s="86"/>
      <c r="X49" s="87"/>
      <c r="Y49" s="84"/>
      <c r="Z49"/>
      <c r="AC49" s="5"/>
    </row>
    <row r="50" spans="3:25" ht="12.75">
      <c r="C50" s="1"/>
      <c r="D50" s="1" t="s">
        <v>38</v>
      </c>
      <c r="O50" s="2"/>
      <c r="P50" s="12" t="s">
        <v>29</v>
      </c>
      <c r="Q50" s="12"/>
      <c r="T50" t="s">
        <v>0</v>
      </c>
      <c r="V50" t="s">
        <v>16</v>
      </c>
      <c r="Y50" s="2"/>
    </row>
    <row r="51" spans="3:25" ht="18" customHeight="1">
      <c r="C51" s="9" t="s">
        <v>37</v>
      </c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 t="s">
        <v>1</v>
      </c>
      <c r="P51" s="10" t="s">
        <v>57</v>
      </c>
      <c r="Q51" s="10"/>
      <c r="R51" s="10"/>
      <c r="S51" s="10"/>
      <c r="T51" s="10"/>
      <c r="U51" s="10"/>
      <c r="V51" s="57" t="s">
        <v>64</v>
      </c>
      <c r="W51" s="57"/>
      <c r="X51" s="10"/>
      <c r="Y51" s="25"/>
    </row>
    <row r="52" spans="3:25" ht="12.75">
      <c r="C52" s="1"/>
      <c r="D52" s="1" t="s">
        <v>39</v>
      </c>
      <c r="O52" s="2"/>
      <c r="P52" s="11" t="s">
        <v>29</v>
      </c>
      <c r="Q52" s="11"/>
      <c r="T52" t="s">
        <v>0</v>
      </c>
      <c r="V52" t="s">
        <v>16</v>
      </c>
      <c r="Y52" s="2"/>
    </row>
  </sheetData>
  <sheetProtection/>
  <mergeCells count="31">
    <mergeCell ref="C11:C13"/>
    <mergeCell ref="S11:S13"/>
    <mergeCell ref="N11:N13"/>
    <mergeCell ref="P11:P13"/>
    <mergeCell ref="R11:R13"/>
    <mergeCell ref="X10:X13"/>
    <mergeCell ref="Z14:AA21"/>
    <mergeCell ref="L11:L13"/>
    <mergeCell ref="J11:J13"/>
    <mergeCell ref="O11:O13"/>
    <mergeCell ref="U11:U13"/>
    <mergeCell ref="W10:W13"/>
    <mergeCell ref="C10:V10"/>
    <mergeCell ref="K11:K13"/>
    <mergeCell ref="V11:V13"/>
    <mergeCell ref="Q11:Q13"/>
    <mergeCell ref="Z45:AA45"/>
    <mergeCell ref="E11:E13"/>
    <mergeCell ref="F11:F13"/>
    <mergeCell ref="G11:G13"/>
    <mergeCell ref="T11:T13"/>
    <mergeCell ref="C47:X47"/>
    <mergeCell ref="H11:H13"/>
    <mergeCell ref="D11:D13"/>
    <mergeCell ref="M11:M13"/>
    <mergeCell ref="I11:I13"/>
    <mergeCell ref="C5:X5"/>
    <mergeCell ref="B6:X6"/>
    <mergeCell ref="B7:X7"/>
    <mergeCell ref="B8:X8"/>
    <mergeCell ref="B10:B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2016-09-30T08:31:03Z</cp:lastPrinted>
  <dcterms:created xsi:type="dcterms:W3CDTF">2010-01-29T08:37:16Z</dcterms:created>
  <dcterms:modified xsi:type="dcterms:W3CDTF">2016-10-05T04:27:13Z</dcterms:modified>
  <cp:category/>
  <cp:version/>
  <cp:contentType/>
  <cp:contentStatus/>
</cp:coreProperties>
</file>