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<sst xmlns="http://schemas.openxmlformats.org/spreadsheetml/2006/main" count="77" uniqueCount="60">
  <si>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</si>
  <si>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</si>
  <si>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</si>
  <si>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</si>
  <si>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</si>
  <si>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</si>
  <si>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</si>
  <si>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</si>
  <si>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</si>
  <si>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</si>
  <si>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</si>
  <si>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</si>
  <si>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</si>
  <si>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</si>
  <si>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</si>
  <si>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</si>
  <si>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</si>
  <si>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</si>
  <si>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</si>
  <si>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</si>
  <si>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</si>
  <si>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</si>
  <si>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</si>
  <si>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</si>
  <si>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</si>
  <si>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</si>
  <si>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</si>
  <si>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</si>
  <si>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</si>
  <si>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</si>
  <si>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</si>
  <si>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</si>
  <si>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</si>
  <si>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</si>
  <si>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</si>
  <si>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</si>
  <si>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</si>
  <si>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</si>
  <si>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</si>
  <si>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</si>
  <si>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</si>
  <si>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</si>
  <si>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</si>
  <si>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</si>
  <si>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</si>
  <si>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</si>
  <si>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</si>
  <si>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</si>
  <si>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</si>
  <si>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</si>
  <si>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 ГРС Красноріченськ</t>
    </r>
  </si>
  <si>
    <t xml:space="preserve">         переданого Сєвєродонецьким ЛВУМГ та прийнятого ПАТ "Луганськгаз"     по  ГРС Красноріченськ</t>
  </si>
  <si>
    <t>ГРС Красноріченське</t>
  </si>
  <si>
    <t xml:space="preserve"> Ісаєв В.С.</t>
  </si>
  <si>
    <t xml:space="preserve">Ю.О.Головко </t>
  </si>
  <si>
    <t xml:space="preserve">М.О. Єрьоменко </t>
  </si>
  <si>
    <t>від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</si>
  <si>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Краснопопівка -Рубіжне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01.09.2016р.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30.09.2016р.</t>
    </r>
  </si>
  <si>
    <r>
      <t xml:space="preserve">    з газопроводу   Краснопопівка -Рубіжне      за період з   01.09.2016р. по 30.09.2016р.</t>
    </r>
    <r>
      <rPr>
        <b/>
        <u val="single"/>
        <sz val="11"/>
        <color indexed="10"/>
        <rFont val="Arial"/>
        <family val="2"/>
      </rPr>
      <t xml:space="preserve"> </t>
    </r>
    <r>
      <rPr>
        <u val="single"/>
        <sz val="11"/>
        <color indexed="10"/>
        <rFont val="Arial"/>
        <family val="2"/>
      </rPr>
      <t xml:space="preserve"> </t>
    </r>
  </si>
  <si>
    <t>03.10.2016р.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</si>
</sst>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u val="single"/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2" fontId="84" fillId="0" borderId="12" xfId="0" applyNumberFormat="1" applyFont="1" applyBorder="1" applyAlignment="1">
      <alignment horizontal="center" wrapText="1"/>
    </xf>
    <xf numFmtId="2" fontId="85" fillId="0" borderId="12" xfId="0" applyNumberFormat="1" applyFont="1" applyBorder="1" applyAlignment="1">
      <alignment horizontal="center" vertical="center" wrapText="1"/>
    </xf>
    <xf numFmtId="1" fontId="86" fillId="0" borderId="13" xfId="0" applyNumberFormat="1" applyFont="1" applyBorder="1" applyAlignment="1">
      <alignment horizontal="center" wrapText="1"/>
    </xf>
    <xf numFmtId="1" fontId="86" fillId="0" borderId="13" xfId="0" applyNumberFormat="1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" fontId="92" fillId="0" borderId="10" xfId="0" applyNumberFormat="1" applyFont="1" applyBorder="1" applyAlignment="1">
      <alignment horizontal="center"/>
    </xf>
    <xf numFmtId="2" fontId="9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179" fontId="92" fillId="0" borderId="10" xfId="0" applyNumberFormat="1" applyFont="1" applyBorder="1" applyAlignment="1">
      <alignment horizontal="center"/>
    </xf>
    <xf numFmtId="179" fontId="9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2" fillId="0" borderId="10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wrapText="1"/>
    </xf>
    <xf numFmtId="177" fontId="92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wrapText="1"/>
    </xf>
    <xf numFmtId="2" fontId="9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3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9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0" xfId="0" applyAlignment="1">
      <alignment horizontal="center" vertical="center" wrapText="1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99" fillId="0" borderId="24" xfId="0" applyFont="1" applyBorder="1" applyAlignment="1">
      <alignment horizontal="center" vertical="center" textRotation="90" wrapText="1"/>
    </xf>
    <xf numFmtId="0" fontId="99" fillId="0" borderId="25" xfId="0" applyFont="1" applyBorder="1" applyAlignment="1">
      <alignment horizontal="center" vertical="center" textRotation="90" wrapText="1"/>
    </xf>
    <xf numFmtId="0" fontId="99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="89" zoomScaleNormal="89" zoomScaleSheetLayoutView="100" zoomScalePageLayoutView="0" workbookViewId="0" topLeftCell="A1">
      <selection activeCell="E53" sqref="E5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109" t="s">
        <v>18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10"/>
    </row>
    <row r="7" spans="2:29" s="43" customFormat="1" ht="18.75" customHeight="1">
      <c r="B7" s="102" t="s">
        <v>50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AC7" s="44"/>
    </row>
    <row r="8" spans="2:29" s="43" customFormat="1" ht="19.5" customHeight="1">
      <c r="B8" s="99" t="s">
        <v>57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6" t="s">
        <v>26</v>
      </c>
      <c r="C10" s="106" t="s">
        <v>17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O10" s="106" t="s">
        <v>6</v>
      </c>
      <c r="P10" s="107"/>
      <c r="Q10" s="107"/>
      <c r="R10" s="107"/>
      <c r="S10" s="107"/>
      <c r="T10" s="107"/>
      <c r="U10" s="111" t="s">
        <v>22</v>
      </c>
      <c r="V10" s="96" t="s">
        <v>23</v>
      </c>
      <c r="W10" s="96" t="s">
        <v>34</v>
      </c>
      <c r="X10" s="96" t="s">
        <v>25</v>
      </c>
      <c r="Y10" s="96" t="s">
        <v>24</v>
      </c>
      <c r="Z10" s="3"/>
      <c r="AB10" s="6"/>
      <c r="AC10"/>
    </row>
    <row r="11" spans="2:29" ht="48.75" customHeight="1">
      <c r="B11" s="97"/>
      <c r="C11" s="105" t="s">
        <v>2</v>
      </c>
      <c r="D11" s="103" t="s">
        <v>3</v>
      </c>
      <c r="E11" s="103" t="s">
        <v>4</v>
      </c>
      <c r="F11" s="103" t="s">
        <v>5</v>
      </c>
      <c r="G11" s="103" t="s">
        <v>8</v>
      </c>
      <c r="H11" s="103" t="s">
        <v>9</v>
      </c>
      <c r="I11" s="103" t="s">
        <v>10</v>
      </c>
      <c r="J11" s="103" t="s">
        <v>11</v>
      </c>
      <c r="K11" s="103" t="s">
        <v>12</v>
      </c>
      <c r="L11" s="103" t="s">
        <v>13</v>
      </c>
      <c r="M11" s="96" t="s">
        <v>14</v>
      </c>
      <c r="N11" s="96" t="s">
        <v>15</v>
      </c>
      <c r="O11" s="96" t="s">
        <v>7</v>
      </c>
      <c r="P11" s="96" t="s">
        <v>19</v>
      </c>
      <c r="Q11" s="96" t="s">
        <v>32</v>
      </c>
      <c r="R11" s="96" t="s">
        <v>20</v>
      </c>
      <c r="S11" s="96" t="s">
        <v>33</v>
      </c>
      <c r="T11" s="96" t="s">
        <v>21</v>
      </c>
      <c r="U11" s="112"/>
      <c r="V11" s="97"/>
      <c r="W11" s="97"/>
      <c r="X11" s="97"/>
      <c r="Y11" s="97"/>
      <c r="Z11" s="3"/>
      <c r="AB11" s="6"/>
      <c r="AC11"/>
    </row>
    <row r="12" spans="2:29" ht="15.75" customHeight="1">
      <c r="B12" s="97"/>
      <c r="C12" s="105"/>
      <c r="D12" s="103"/>
      <c r="E12" s="103"/>
      <c r="F12" s="103"/>
      <c r="G12" s="103"/>
      <c r="H12" s="103"/>
      <c r="I12" s="103"/>
      <c r="J12" s="103"/>
      <c r="K12" s="103"/>
      <c r="L12" s="103"/>
      <c r="M12" s="97"/>
      <c r="N12" s="97"/>
      <c r="O12" s="97"/>
      <c r="P12" s="97"/>
      <c r="Q12" s="97"/>
      <c r="R12" s="97"/>
      <c r="S12" s="97"/>
      <c r="T12" s="97"/>
      <c r="U12" s="112"/>
      <c r="V12" s="97"/>
      <c r="W12" s="97"/>
      <c r="X12" s="97"/>
      <c r="Y12" s="97"/>
      <c r="Z12" s="3"/>
      <c r="AB12" s="6"/>
      <c r="AC12"/>
    </row>
    <row r="13" spans="2:29" ht="30" customHeight="1">
      <c r="B13" s="104"/>
      <c r="C13" s="105"/>
      <c r="D13" s="103"/>
      <c r="E13" s="103"/>
      <c r="F13" s="103"/>
      <c r="G13" s="103"/>
      <c r="H13" s="103"/>
      <c r="I13" s="103"/>
      <c r="J13" s="103"/>
      <c r="K13" s="103"/>
      <c r="L13" s="103"/>
      <c r="M13" s="98"/>
      <c r="N13" s="98"/>
      <c r="O13" s="98"/>
      <c r="P13" s="98"/>
      <c r="Q13" s="98"/>
      <c r="R13" s="98"/>
      <c r="S13" s="98"/>
      <c r="T13" s="98"/>
      <c r="U13" s="113"/>
      <c r="V13" s="98"/>
      <c r="W13" s="98"/>
      <c r="X13" s="98"/>
      <c r="Y13" s="98"/>
      <c r="Z13" s="3"/>
      <c r="AB13" s="6"/>
      <c r="AC13"/>
    </row>
    <row r="14" spans="2:29" ht="12.75" customHeight="1">
      <c r="B14" s="79">
        <v>1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P14" s="61"/>
      <c r="Q14" s="62"/>
      <c r="R14" s="61"/>
      <c r="S14" s="62"/>
      <c r="T14" s="61"/>
      <c r="U14" s="63"/>
      <c r="V14" s="63"/>
      <c r="W14" s="59"/>
      <c r="X14" s="59"/>
      <c r="Y14" s="64"/>
      <c r="AA14" s="4">
        <f>SUM(C14:N14)</f>
        <v>0</v>
      </c>
      <c r="AB14" s="29" t="str">
        <f>IF(AA14=100,"ОК"," ")</f>
        <v> </v>
      </c>
      <c r="AC14"/>
    </row>
    <row r="15" spans="2:28" s="68" customFormat="1" ht="12.75">
      <c r="B15" s="45">
        <v>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  <c r="Q15" s="51"/>
      <c r="R15" s="50"/>
      <c r="S15" s="51"/>
      <c r="T15" s="50"/>
      <c r="U15" s="52"/>
      <c r="V15" s="52"/>
      <c r="W15" s="82"/>
      <c r="X15" s="83"/>
      <c r="Y15" s="83"/>
      <c r="AA15" s="69">
        <f>SUM(C15:N15)</f>
        <v>0</v>
      </c>
      <c r="AB15" s="70" t="str">
        <f>IF(AA15=100,"ОК"," ")</f>
        <v> </v>
      </c>
    </row>
    <row r="16" spans="2:29" ht="12.75" customHeight="1">
      <c r="B16" s="79">
        <v>3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61"/>
      <c r="Q16" s="62"/>
      <c r="R16" s="61"/>
      <c r="S16" s="62"/>
      <c r="T16" s="61"/>
      <c r="U16" s="63"/>
      <c r="V16" s="63"/>
      <c r="W16" s="59"/>
      <c r="X16" s="64"/>
      <c r="Y16" s="64"/>
      <c r="AA16" s="4">
        <f aca="true" t="shared" si="0" ref="AA16:AA44">SUM(C16:N16)</f>
        <v>0</v>
      </c>
      <c r="AB16" s="5"/>
      <c r="AC16"/>
    </row>
    <row r="17" spans="2:28" s="88" customFormat="1" ht="12.75" customHeight="1">
      <c r="B17" s="45">
        <v>4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86"/>
      <c r="R17" s="85"/>
      <c r="S17" s="86"/>
      <c r="T17" s="85"/>
      <c r="U17" s="87"/>
      <c r="V17" s="87"/>
      <c r="W17" s="82"/>
      <c r="X17" s="83"/>
      <c r="Y17" s="83"/>
      <c r="AA17" s="89">
        <f>SUM(C17:N17)</f>
        <v>0</v>
      </c>
      <c r="AB17" s="90" t="str">
        <f>IF(AA17=100,"ОК"," ")</f>
        <v> </v>
      </c>
    </row>
    <row r="18" spans="2:28" s="88" customFormat="1" ht="12.75" customHeight="1">
      <c r="B18" s="45">
        <v>5</v>
      </c>
      <c r="C18" s="84">
        <v>88.3591</v>
      </c>
      <c r="D18" s="84">
        <v>4.3291</v>
      </c>
      <c r="E18" s="84">
        <v>2.1698</v>
      </c>
      <c r="F18" s="84">
        <v>0.2455</v>
      </c>
      <c r="G18" s="84">
        <v>0.5792</v>
      </c>
      <c r="H18" s="84">
        <v>0.0039</v>
      </c>
      <c r="I18" s="84">
        <v>0.1213</v>
      </c>
      <c r="J18" s="84">
        <v>0.119</v>
      </c>
      <c r="K18" s="84">
        <v>0.1097</v>
      </c>
      <c r="L18" s="84">
        <v>0.0099</v>
      </c>
      <c r="M18" s="84">
        <v>2.7534</v>
      </c>
      <c r="N18" s="84">
        <v>1.2001</v>
      </c>
      <c r="O18" s="84">
        <v>0.7704</v>
      </c>
      <c r="P18" s="93">
        <v>35.4</v>
      </c>
      <c r="Q18" s="86">
        <v>8455</v>
      </c>
      <c r="R18" s="85">
        <v>39.15</v>
      </c>
      <c r="S18" s="86">
        <v>9352</v>
      </c>
      <c r="T18" s="85">
        <v>48.96</v>
      </c>
      <c r="U18" s="87"/>
      <c r="V18" s="87"/>
      <c r="W18" s="82" t="s">
        <v>56</v>
      </c>
      <c r="X18" s="83">
        <v>0.009</v>
      </c>
      <c r="Y18" s="83">
        <v>0.0002</v>
      </c>
      <c r="AA18" s="89">
        <f>SUM(C18:N18)</f>
        <v>100.00000000000001</v>
      </c>
      <c r="AB18" s="90" t="str">
        <f>IF(AA18=100,"ОК"," ")</f>
        <v>ОК</v>
      </c>
    </row>
    <row r="19" spans="2:27" ht="12.75" customHeight="1">
      <c r="B19" s="79">
        <v>6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5"/>
      <c r="P19" s="94"/>
      <c r="Q19" s="62"/>
      <c r="R19" s="61"/>
      <c r="S19" s="62"/>
      <c r="T19" s="61"/>
      <c r="U19" s="63"/>
      <c r="V19" s="63"/>
      <c r="W19" s="59"/>
      <c r="X19" s="59"/>
      <c r="Y19" s="64"/>
      <c r="Z19" s="53"/>
      <c r="AA19" s="4">
        <f t="shared" si="0"/>
        <v>0</v>
      </c>
    </row>
    <row r="20" spans="2:28" s="68" customFormat="1" ht="12.75" customHeight="1">
      <c r="B20" s="45">
        <v>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95"/>
      <c r="Q20" s="51"/>
      <c r="R20" s="50"/>
      <c r="S20" s="51"/>
      <c r="T20" s="50"/>
      <c r="U20" s="52"/>
      <c r="V20" s="52"/>
      <c r="W20" s="82"/>
      <c r="X20" s="83"/>
      <c r="Y20" s="83"/>
      <c r="AA20" s="69">
        <f>SUM(C20:N20)</f>
        <v>0</v>
      </c>
      <c r="AB20" s="70" t="str">
        <f>IF(AA20=100,"ОК"," ")</f>
        <v> </v>
      </c>
    </row>
    <row r="21" spans="2:27" ht="12.75" customHeight="1">
      <c r="B21" s="79">
        <v>8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5"/>
      <c r="P21" s="94"/>
      <c r="Q21" s="62"/>
      <c r="R21" s="61"/>
      <c r="S21" s="62"/>
      <c r="T21" s="61"/>
      <c r="U21" s="63"/>
      <c r="V21" s="63"/>
      <c r="W21" s="59"/>
      <c r="X21" s="59"/>
      <c r="Y21" s="64"/>
      <c r="Z21" s="53"/>
      <c r="AA21" s="4">
        <f t="shared" si="0"/>
        <v>0</v>
      </c>
    </row>
    <row r="22" spans="2:27" ht="12.75" customHeight="1">
      <c r="B22" s="79">
        <v>9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5"/>
      <c r="P22" s="94"/>
      <c r="Q22" s="62"/>
      <c r="R22" s="61"/>
      <c r="S22" s="62"/>
      <c r="T22" s="61"/>
      <c r="U22" s="63"/>
      <c r="V22" s="63"/>
      <c r="W22" s="66"/>
      <c r="X22" s="66"/>
      <c r="Y22" s="66"/>
      <c r="Z22" s="53"/>
      <c r="AA22" s="4">
        <f t="shared" si="0"/>
        <v>0</v>
      </c>
    </row>
    <row r="23" spans="2:27" ht="12.75" customHeight="1">
      <c r="B23" s="79">
        <v>10</v>
      </c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5"/>
      <c r="P23" s="94"/>
      <c r="Q23" s="62"/>
      <c r="R23" s="61"/>
      <c r="S23" s="62"/>
      <c r="T23" s="61"/>
      <c r="U23" s="63"/>
      <c r="V23" s="63"/>
      <c r="W23" s="59"/>
      <c r="X23" s="59"/>
      <c r="Y23" s="64"/>
      <c r="AA23" s="4">
        <f t="shared" si="0"/>
        <v>0</v>
      </c>
    </row>
    <row r="24" spans="2:27" ht="12.75" customHeight="1">
      <c r="B24" s="79">
        <v>11</v>
      </c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5"/>
      <c r="P24" s="94"/>
      <c r="Q24" s="62"/>
      <c r="R24" s="61"/>
      <c r="S24" s="62"/>
      <c r="T24" s="61"/>
      <c r="U24" s="63"/>
      <c r="V24" s="63"/>
      <c r="W24" s="59"/>
      <c r="X24" s="59"/>
      <c r="Y24" s="64"/>
      <c r="AA24" s="4">
        <f t="shared" si="0"/>
        <v>0</v>
      </c>
    </row>
    <row r="25" spans="2:27" ht="12.75" customHeight="1">
      <c r="B25" s="79">
        <v>12</v>
      </c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5"/>
      <c r="P25" s="94"/>
      <c r="Q25" s="62"/>
      <c r="R25" s="61"/>
      <c r="S25" s="62"/>
      <c r="T25" s="61"/>
      <c r="U25" s="63"/>
      <c r="V25" s="63"/>
      <c r="W25" s="59"/>
      <c r="X25" s="59"/>
      <c r="Y25" s="64"/>
      <c r="AA25" s="4">
        <f t="shared" si="0"/>
        <v>0</v>
      </c>
    </row>
    <row r="26" spans="2:27" ht="12.75" customHeight="1">
      <c r="B26" s="79">
        <v>13</v>
      </c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5"/>
      <c r="P26" s="94"/>
      <c r="Q26" s="62"/>
      <c r="R26" s="61"/>
      <c r="S26" s="62"/>
      <c r="T26" s="61"/>
      <c r="U26" s="63"/>
      <c r="V26" s="63"/>
      <c r="W26" s="59"/>
      <c r="X26" s="59"/>
      <c r="Y26" s="64"/>
      <c r="AA26" s="4">
        <f t="shared" si="0"/>
        <v>0</v>
      </c>
    </row>
    <row r="27" spans="2:28" s="88" customFormat="1" ht="12.75" customHeight="1">
      <c r="B27" s="45">
        <v>14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93"/>
      <c r="Q27" s="86"/>
      <c r="R27" s="85"/>
      <c r="S27" s="87"/>
      <c r="T27" s="85"/>
      <c r="U27" s="87"/>
      <c r="V27" s="52"/>
      <c r="W27" s="46"/>
      <c r="X27" s="47"/>
      <c r="Y27" s="48"/>
      <c r="AA27" s="89">
        <f>SUM(C27:N27)</f>
        <v>0</v>
      </c>
      <c r="AB27" s="90"/>
    </row>
    <row r="28" spans="2:27" ht="12.75" customHeight="1">
      <c r="B28" s="79">
        <v>15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5"/>
      <c r="P28" s="94"/>
      <c r="Q28" s="62"/>
      <c r="R28" s="61"/>
      <c r="S28" s="62"/>
      <c r="T28" s="61"/>
      <c r="U28" s="63"/>
      <c r="V28" s="63"/>
      <c r="W28" s="59"/>
      <c r="X28" s="59"/>
      <c r="Y28" s="64"/>
      <c r="AA28" s="4">
        <f t="shared" si="0"/>
        <v>0</v>
      </c>
    </row>
    <row r="29" spans="2:28" s="88" customFormat="1" ht="12.75" customHeight="1">
      <c r="B29" s="45">
        <v>16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93"/>
      <c r="Q29" s="86"/>
      <c r="R29" s="85"/>
      <c r="S29" s="86"/>
      <c r="T29" s="85"/>
      <c r="U29" s="87"/>
      <c r="V29" s="87"/>
      <c r="W29" s="82"/>
      <c r="X29" s="83"/>
      <c r="Y29" s="83"/>
      <c r="AA29" s="89">
        <f>SUM(C29:N29)</f>
        <v>0</v>
      </c>
      <c r="AB29" s="90"/>
    </row>
    <row r="30" spans="2:28" s="68" customFormat="1" ht="12.75" customHeight="1">
      <c r="B30" s="45">
        <v>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95"/>
      <c r="Q30" s="51"/>
      <c r="R30" s="50"/>
      <c r="S30" s="51"/>
      <c r="T30" s="50"/>
      <c r="U30" s="52"/>
      <c r="V30" s="52"/>
      <c r="W30" s="46"/>
      <c r="X30" s="52"/>
      <c r="Y30" s="52"/>
      <c r="AA30" s="69">
        <f>SUM(C30:N30)</f>
        <v>0</v>
      </c>
      <c r="AB30" s="70" t="str">
        <f>IF(AA30=100,"ОК"," ")</f>
        <v> </v>
      </c>
    </row>
    <row r="31" spans="2:28" s="88" customFormat="1" ht="12.75" customHeight="1">
      <c r="B31" s="45">
        <v>18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93"/>
      <c r="Q31" s="86"/>
      <c r="R31" s="85"/>
      <c r="S31" s="87"/>
      <c r="T31" s="85"/>
      <c r="U31" s="87"/>
      <c r="V31" s="87"/>
      <c r="W31" s="82"/>
      <c r="X31" s="83"/>
      <c r="Y31" s="83"/>
      <c r="AA31" s="89">
        <f>SUM(C31:N31)</f>
        <v>0</v>
      </c>
      <c r="AB31" s="90"/>
    </row>
    <row r="32" spans="2:28" s="88" customFormat="1" ht="12.75" customHeight="1">
      <c r="B32" s="45">
        <v>19</v>
      </c>
      <c r="C32" s="84">
        <v>88.4023</v>
      </c>
      <c r="D32" s="84">
        <v>4.3008</v>
      </c>
      <c r="E32" s="84">
        <v>2.1663</v>
      </c>
      <c r="F32" s="84">
        <v>0.2549</v>
      </c>
      <c r="G32" s="84">
        <v>0.5673</v>
      </c>
      <c r="H32" s="84">
        <v>0.0055</v>
      </c>
      <c r="I32" s="84">
        <v>0.1166</v>
      </c>
      <c r="J32" s="84">
        <v>0.1086</v>
      </c>
      <c r="K32" s="84">
        <v>0.093</v>
      </c>
      <c r="L32" s="84">
        <v>0.0098</v>
      </c>
      <c r="M32" s="84">
        <v>2.6874</v>
      </c>
      <c r="N32" s="84">
        <v>1.2875</v>
      </c>
      <c r="O32" s="84">
        <v>0.77</v>
      </c>
      <c r="P32" s="93">
        <v>35.34</v>
      </c>
      <c r="Q32" s="86">
        <v>8442</v>
      </c>
      <c r="R32" s="85">
        <v>39.1</v>
      </c>
      <c r="S32" s="86">
        <v>9338</v>
      </c>
      <c r="T32" s="85">
        <v>48.9</v>
      </c>
      <c r="U32" s="87">
        <v>-5.7</v>
      </c>
      <c r="V32" s="87">
        <v>-4.8</v>
      </c>
      <c r="W32" s="82"/>
      <c r="X32" s="83"/>
      <c r="Y32" s="83"/>
      <c r="AA32" s="89">
        <f>SUM(C32:N32)</f>
        <v>100</v>
      </c>
      <c r="AB32" s="90"/>
    </row>
    <row r="33" spans="2:27" ht="12.75" customHeight="1">
      <c r="B33" s="7">
        <v>20</v>
      </c>
      <c r="C33" s="64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5"/>
      <c r="P33" s="61"/>
      <c r="Q33" s="62"/>
      <c r="R33" s="61"/>
      <c r="S33" s="62"/>
      <c r="T33" s="61"/>
      <c r="U33" s="63"/>
      <c r="V33" s="63"/>
      <c r="W33" s="59"/>
      <c r="X33" s="59"/>
      <c r="Y33" s="64"/>
      <c r="AA33" s="4">
        <f t="shared" si="0"/>
        <v>0</v>
      </c>
    </row>
    <row r="34" spans="2:27" ht="12.75" customHeight="1">
      <c r="B34" s="7">
        <v>21</v>
      </c>
      <c r="C34" s="64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5"/>
      <c r="P34" s="61"/>
      <c r="Q34" s="62"/>
      <c r="R34" s="61"/>
      <c r="S34" s="62"/>
      <c r="T34" s="61"/>
      <c r="U34" s="63"/>
      <c r="V34" s="63"/>
      <c r="W34" s="59"/>
      <c r="X34" s="59"/>
      <c r="Y34" s="64"/>
      <c r="AA34" s="4">
        <f t="shared" si="0"/>
        <v>0</v>
      </c>
    </row>
    <row r="35" spans="2:28" s="88" customFormat="1" ht="12.75" customHeight="1">
      <c r="B35" s="45">
        <v>22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5"/>
      <c r="Q35" s="86"/>
      <c r="R35" s="85"/>
      <c r="S35" s="87"/>
      <c r="T35" s="85"/>
      <c r="U35" s="87"/>
      <c r="V35" s="87"/>
      <c r="W35" s="82"/>
      <c r="X35" s="83"/>
      <c r="Y35" s="83"/>
      <c r="AA35" s="89">
        <f>SUM(C35:N35)</f>
        <v>0</v>
      </c>
      <c r="AB35" s="90"/>
    </row>
    <row r="36" spans="2:27" ht="12.75" customHeight="1">
      <c r="B36" s="7">
        <v>23</v>
      </c>
      <c r="C36" s="64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5"/>
      <c r="P36" s="61"/>
      <c r="Q36" s="62"/>
      <c r="R36" s="61"/>
      <c r="S36" s="62"/>
      <c r="T36" s="61"/>
      <c r="U36" s="63"/>
      <c r="V36" s="63"/>
      <c r="W36" s="59"/>
      <c r="X36" s="59"/>
      <c r="Y36" s="64"/>
      <c r="AA36" s="4">
        <f t="shared" si="0"/>
        <v>0</v>
      </c>
    </row>
    <row r="37" spans="2:28" s="68" customFormat="1" ht="12.75" customHeight="1">
      <c r="B37" s="45">
        <v>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0"/>
      <c r="Q37" s="51"/>
      <c r="R37" s="50"/>
      <c r="S37" s="51"/>
      <c r="T37" s="50"/>
      <c r="U37" s="52"/>
      <c r="V37" s="52"/>
      <c r="W37" s="46"/>
      <c r="X37" s="52"/>
      <c r="Y37" s="52"/>
      <c r="AA37" s="69">
        <f>SUM(C37:N37)</f>
        <v>0</v>
      </c>
      <c r="AB37" s="70"/>
    </row>
    <row r="38" spans="2:27" ht="12.75" customHeight="1">
      <c r="B38" s="7">
        <v>25</v>
      </c>
      <c r="C38" s="64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5"/>
      <c r="P38" s="61"/>
      <c r="Q38" s="62"/>
      <c r="R38" s="61"/>
      <c r="S38" s="62"/>
      <c r="T38" s="61"/>
      <c r="U38" s="63"/>
      <c r="V38" s="63"/>
      <c r="W38" s="59"/>
      <c r="X38" s="59"/>
      <c r="Y38" s="64"/>
      <c r="AA38" s="4">
        <f t="shared" si="0"/>
        <v>0</v>
      </c>
    </row>
    <row r="39" spans="2:27" ht="12.75" customHeight="1">
      <c r="B39" s="7">
        <v>26</v>
      </c>
      <c r="C39" s="64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5"/>
      <c r="P39" s="61"/>
      <c r="Q39" s="62"/>
      <c r="R39" s="61"/>
      <c r="S39" s="62"/>
      <c r="T39" s="61"/>
      <c r="U39" s="63"/>
      <c r="V39" s="63"/>
      <c r="W39" s="59"/>
      <c r="X39" s="59"/>
      <c r="Y39" s="64"/>
      <c r="AA39" s="4">
        <f t="shared" si="0"/>
        <v>0</v>
      </c>
    </row>
    <row r="40" spans="2:27" ht="12.75" customHeight="1">
      <c r="B40" s="7">
        <v>27</v>
      </c>
      <c r="C40" s="64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5"/>
      <c r="P40" s="61"/>
      <c r="Q40" s="62"/>
      <c r="R40" s="61"/>
      <c r="S40" s="62"/>
      <c r="T40" s="61"/>
      <c r="U40" s="63"/>
      <c r="V40" s="63"/>
      <c r="W40" s="59"/>
      <c r="X40" s="59"/>
      <c r="Y40" s="64"/>
      <c r="AA40" s="4">
        <f t="shared" si="0"/>
        <v>0</v>
      </c>
    </row>
    <row r="41" spans="2:27" ht="12.75" customHeight="1">
      <c r="B41" s="7">
        <v>28</v>
      </c>
      <c r="C41" s="6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5"/>
      <c r="P41" s="61"/>
      <c r="Q41" s="62"/>
      <c r="R41" s="61"/>
      <c r="S41" s="62"/>
      <c r="T41" s="61"/>
      <c r="U41" s="63"/>
      <c r="V41" s="63"/>
      <c r="W41" s="59"/>
      <c r="X41" s="59"/>
      <c r="Y41" s="64"/>
      <c r="AA41" s="4">
        <f t="shared" si="0"/>
        <v>0</v>
      </c>
    </row>
    <row r="42" spans="2:28" s="91" customFormat="1" ht="12.75" customHeight="1">
      <c r="B42" s="45">
        <v>29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5"/>
      <c r="Q42" s="86"/>
      <c r="R42" s="85"/>
      <c r="S42" s="87"/>
      <c r="T42" s="85"/>
      <c r="U42" s="87"/>
      <c r="V42" s="87"/>
      <c r="W42" s="47"/>
      <c r="X42" s="47"/>
      <c r="Y42" s="48"/>
      <c r="AA42" s="92">
        <f>SUM(C42:N42)</f>
        <v>0</v>
      </c>
      <c r="AB42" s="90" t="str">
        <f>IF(AA42=100,"ОК"," ")</f>
        <v> </v>
      </c>
    </row>
    <row r="43" spans="2:28" s="68" customFormat="1" ht="12.75" customHeight="1">
      <c r="B43" s="45">
        <v>30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Q43" s="51"/>
      <c r="R43" s="50"/>
      <c r="S43" s="52"/>
      <c r="T43" s="50"/>
      <c r="U43" s="52"/>
      <c r="V43" s="52"/>
      <c r="W43" s="47"/>
      <c r="X43" s="47"/>
      <c r="Y43" s="48"/>
      <c r="AA43" s="69">
        <f>SUM(C43:N43)</f>
        <v>0</v>
      </c>
      <c r="AB43" s="70" t="str">
        <f>IF(AA43=100,"ОК"," ")</f>
        <v> </v>
      </c>
    </row>
    <row r="44" spans="2:27" ht="14.25" customHeight="1" hidden="1">
      <c r="B44" s="7">
        <v>31</v>
      </c>
      <c r="C44" s="64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5"/>
      <c r="P44" s="61"/>
      <c r="Q44" s="62"/>
      <c r="R44" s="61"/>
      <c r="S44" s="62"/>
      <c r="T44" s="67"/>
      <c r="U44" s="63"/>
      <c r="V44" s="63"/>
      <c r="W44" s="59"/>
      <c r="X44" s="59"/>
      <c r="Y44" s="64"/>
      <c r="AA44" s="4">
        <f t="shared" si="0"/>
        <v>0</v>
      </c>
    </row>
    <row r="46" ht="0.75" customHeight="1"/>
    <row r="47" spans="3:29" s="1" customFormat="1" ht="15">
      <c r="C47" s="10" t="s">
        <v>47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54</v>
      </c>
      <c r="Q47" s="10"/>
      <c r="R47" s="10"/>
      <c r="S47" s="10"/>
      <c r="T47" s="71"/>
      <c r="U47" s="72"/>
      <c r="V47" s="72"/>
      <c r="W47" s="100">
        <v>42643</v>
      </c>
      <c r="X47" s="101"/>
      <c r="Y47" s="73"/>
      <c r="AC47" s="74"/>
    </row>
    <row r="48" spans="4:29" s="1" customFormat="1" ht="12.75">
      <c r="D48" s="1" t="s">
        <v>27</v>
      </c>
      <c r="M48" s="2" t="s">
        <v>0</v>
      </c>
      <c r="O48" s="2"/>
      <c r="P48" s="75" t="s">
        <v>29</v>
      </c>
      <c r="Q48" s="75"/>
      <c r="T48" s="2"/>
      <c r="W48" s="2"/>
      <c r="X48" s="2" t="s">
        <v>16</v>
      </c>
      <c r="AC48" s="74"/>
    </row>
    <row r="49" spans="3:29" s="1" customFormat="1" ht="18" customHeight="1">
      <c r="C49" s="10" t="s">
        <v>49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55</v>
      </c>
      <c r="Q49" s="10"/>
      <c r="R49" s="10"/>
      <c r="S49" s="10"/>
      <c r="T49" s="10"/>
      <c r="U49" s="72"/>
      <c r="V49" s="72"/>
      <c r="W49" s="100">
        <v>42643</v>
      </c>
      <c r="X49" s="101"/>
      <c r="Y49" s="10"/>
      <c r="AC49" s="74"/>
    </row>
    <row r="50" spans="4:29" s="1" customFormat="1" ht="12.75">
      <c r="D50" s="1" t="s">
        <v>28</v>
      </c>
      <c r="M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74"/>
    </row>
  </sheetData>
  <sheetProtection/>
  <mergeCells count="31">
    <mergeCell ref="O11:O13"/>
    <mergeCell ref="O10:T10"/>
    <mergeCell ref="L11:L13"/>
    <mergeCell ref="H11:H13"/>
    <mergeCell ref="W49:X49"/>
    <mergeCell ref="S11:S13"/>
    <mergeCell ref="N11:N13"/>
    <mergeCell ref="K11:K13"/>
    <mergeCell ref="J11:J13"/>
    <mergeCell ref="R11:R13"/>
    <mergeCell ref="W10:W13"/>
    <mergeCell ref="C11:C13"/>
    <mergeCell ref="T11:T13"/>
    <mergeCell ref="C10:N10"/>
    <mergeCell ref="C6:AA6"/>
    <mergeCell ref="Y10:Y13"/>
    <mergeCell ref="U10:U13"/>
    <mergeCell ref="D11:D13"/>
    <mergeCell ref="G11:G13"/>
    <mergeCell ref="P11:P13"/>
    <mergeCell ref="I11:I13"/>
    <mergeCell ref="M11:M13"/>
    <mergeCell ref="B8:Y8"/>
    <mergeCell ref="W47:X47"/>
    <mergeCell ref="B7:Y7"/>
    <mergeCell ref="E11:E13"/>
    <mergeCell ref="F11:F13"/>
    <mergeCell ref="X10:X13"/>
    <mergeCell ref="B10:B13"/>
    <mergeCell ref="Q11:Q13"/>
    <mergeCell ref="V10:V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80" zoomScaleSheetLayoutView="80" workbookViewId="0" topLeftCell="A25">
      <selection activeCell="C47" sqref="C47:X4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ht="15">
      <c r="B1" s="56" t="s">
        <v>30</v>
      </c>
      <c r="C1" s="56"/>
      <c r="D1" s="56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C1" s="6"/>
    </row>
    <row r="2" spans="2:29" ht="15">
      <c r="B2" s="56" t="s">
        <v>44</v>
      </c>
      <c r="C2" s="56"/>
      <c r="D2" s="56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C2" s="6"/>
    </row>
    <row r="3" spans="2:29" ht="15">
      <c r="B3" s="57" t="s">
        <v>45</v>
      </c>
      <c r="C3" s="56"/>
      <c r="D3" s="56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6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15" t="s">
        <v>35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8"/>
    </row>
    <row r="6" spans="2:25" ht="18" customHeight="1">
      <c r="B6" s="116" t="s">
        <v>51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20"/>
    </row>
    <row r="7" spans="2:25" ht="18" customHeight="1">
      <c r="B7" s="118" t="s">
        <v>58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9"/>
    </row>
    <row r="8" spans="2:25" ht="18" customHeight="1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6" t="s">
        <v>26</v>
      </c>
      <c r="C10" s="106" t="s">
        <v>39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23" t="s">
        <v>40</v>
      </c>
      <c r="X10" s="126" t="s">
        <v>42</v>
      </c>
      <c r="Y10" s="22"/>
      <c r="Z10"/>
    </row>
    <row r="11" spans="2:26" ht="48.75" customHeight="1">
      <c r="B11" s="97"/>
      <c r="C11" s="105" t="s">
        <v>52</v>
      </c>
      <c r="D11" s="103"/>
      <c r="E11" s="103"/>
      <c r="F11" s="103"/>
      <c r="G11" s="103"/>
      <c r="H11" s="103"/>
      <c r="I11" s="103"/>
      <c r="J11" s="103"/>
      <c r="K11" s="103"/>
      <c r="L11" s="103"/>
      <c r="M11" s="96"/>
      <c r="N11" s="96"/>
      <c r="O11" s="96"/>
      <c r="P11" s="96"/>
      <c r="Q11" s="96"/>
      <c r="R11" s="96"/>
      <c r="S11" s="96"/>
      <c r="T11" s="96"/>
      <c r="U11" s="96"/>
      <c r="V11" s="120"/>
      <c r="W11" s="123"/>
      <c r="X11" s="127"/>
      <c r="Y11" s="22"/>
      <c r="Z11"/>
    </row>
    <row r="12" spans="2:26" ht="15.75" customHeight="1">
      <c r="B12" s="97"/>
      <c r="C12" s="105"/>
      <c r="D12" s="103"/>
      <c r="E12" s="103"/>
      <c r="F12" s="103"/>
      <c r="G12" s="103"/>
      <c r="H12" s="103"/>
      <c r="I12" s="103"/>
      <c r="J12" s="103"/>
      <c r="K12" s="103"/>
      <c r="L12" s="103"/>
      <c r="M12" s="97"/>
      <c r="N12" s="97"/>
      <c r="O12" s="97"/>
      <c r="P12" s="97"/>
      <c r="Q12" s="97"/>
      <c r="R12" s="97"/>
      <c r="S12" s="97"/>
      <c r="T12" s="97"/>
      <c r="U12" s="97"/>
      <c r="V12" s="121"/>
      <c r="W12" s="123"/>
      <c r="X12" s="127"/>
      <c r="Y12" s="22"/>
      <c r="Z12"/>
    </row>
    <row r="13" spans="2:26" ht="30" customHeight="1">
      <c r="B13" s="104"/>
      <c r="C13" s="105"/>
      <c r="D13" s="103"/>
      <c r="E13" s="103"/>
      <c r="F13" s="103"/>
      <c r="G13" s="103"/>
      <c r="H13" s="103"/>
      <c r="I13" s="103"/>
      <c r="J13" s="103"/>
      <c r="K13" s="103"/>
      <c r="L13" s="103"/>
      <c r="M13" s="98"/>
      <c r="N13" s="98"/>
      <c r="O13" s="98"/>
      <c r="P13" s="98"/>
      <c r="Q13" s="98"/>
      <c r="R13" s="98"/>
      <c r="S13" s="98"/>
      <c r="T13" s="98"/>
      <c r="U13" s="98"/>
      <c r="V13" s="122"/>
      <c r="W13" s="123"/>
      <c r="X13" s="128"/>
      <c r="Y13" s="22"/>
      <c r="Z13"/>
    </row>
    <row r="14" spans="2:27" ht="15.75" customHeight="1">
      <c r="B14" s="14">
        <v>1</v>
      </c>
      <c r="C14" s="76">
        <v>1175.16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1175.16</v>
      </c>
      <c r="X14" s="40">
        <v>35.61</v>
      </c>
      <c r="Y14" s="23"/>
      <c r="Z14" s="125" t="s">
        <v>43</v>
      </c>
      <c r="AA14" s="125"/>
    </row>
    <row r="15" spans="2:27" ht="15.75">
      <c r="B15" s="14">
        <v>2</v>
      </c>
      <c r="C15" s="76">
        <v>1274.33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1274.33</v>
      </c>
      <c r="X15" s="30">
        <f>IF(Паспорт!P15&gt;0,Паспорт!P15,X14)</f>
        <v>35.61</v>
      </c>
      <c r="Y15" s="23"/>
      <c r="Z15" s="125"/>
      <c r="AA15" s="125"/>
    </row>
    <row r="16" spans="2:27" ht="15.75">
      <c r="B16" s="14">
        <v>3</v>
      </c>
      <c r="C16" s="76">
        <v>865.95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865.95</v>
      </c>
      <c r="X16" s="30">
        <f>IF(Паспорт!P16&gt;0,Паспорт!P16,X15)</f>
        <v>35.61</v>
      </c>
      <c r="Y16" s="23"/>
      <c r="Z16" s="125"/>
      <c r="AA16" s="125"/>
    </row>
    <row r="17" spans="2:27" ht="15.75">
      <c r="B17" s="14">
        <v>4</v>
      </c>
      <c r="C17" s="76">
        <v>674.84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674.84</v>
      </c>
      <c r="X17" s="30">
        <f>IF(Паспорт!P17&gt;0,Паспорт!P17,X16)</f>
        <v>35.61</v>
      </c>
      <c r="Y17" s="23"/>
      <c r="Z17" s="125"/>
      <c r="AA17" s="125"/>
    </row>
    <row r="18" spans="2:27" ht="15.75">
      <c r="B18" s="14">
        <v>5</v>
      </c>
      <c r="C18" s="76">
        <v>982.49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982.49</v>
      </c>
      <c r="X18" s="30">
        <f>IF(Паспорт!P18&gt;0,Паспорт!P18,X17)</f>
        <v>35.4</v>
      </c>
      <c r="Y18" s="23"/>
      <c r="Z18" s="125"/>
      <c r="AA18" s="125"/>
    </row>
    <row r="19" spans="2:27" ht="15.75" customHeight="1">
      <c r="B19" s="14">
        <v>6</v>
      </c>
      <c r="C19" s="76">
        <v>1177.96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1177.96</v>
      </c>
      <c r="X19" s="30">
        <f>IF(Паспорт!P19&gt;0,Паспорт!P19,X18)</f>
        <v>35.4</v>
      </c>
      <c r="Y19" s="23"/>
      <c r="Z19" s="125"/>
      <c r="AA19" s="125"/>
    </row>
    <row r="20" spans="2:27" ht="15.75">
      <c r="B20" s="14">
        <v>7</v>
      </c>
      <c r="C20" s="76">
        <v>1168.3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1168.3</v>
      </c>
      <c r="X20" s="30">
        <f>IF(Паспорт!P20&gt;0,Паспорт!P20,X19)</f>
        <v>35.4</v>
      </c>
      <c r="Y20" s="23"/>
      <c r="Z20" s="125"/>
      <c r="AA20" s="125"/>
    </row>
    <row r="21" spans="2:27" ht="15.75">
      <c r="B21" s="14">
        <v>8</v>
      </c>
      <c r="C21" s="76">
        <v>1322.3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1322.3</v>
      </c>
      <c r="X21" s="30">
        <f>IF(Паспорт!P21&gt;0,Паспорт!P21,X20)</f>
        <v>35.4</v>
      </c>
      <c r="Y21" s="23"/>
      <c r="Z21" s="125"/>
      <c r="AA21" s="125"/>
    </row>
    <row r="22" spans="2:26" ht="15" customHeight="1">
      <c r="B22" s="14">
        <v>9</v>
      </c>
      <c r="C22" s="76">
        <v>1306.13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1306.13</v>
      </c>
      <c r="X22" s="30">
        <f>IF(Паспорт!P22&gt;0,Паспорт!P22,X21)</f>
        <v>35.4</v>
      </c>
      <c r="Y22" s="23"/>
      <c r="Z22" s="28"/>
    </row>
    <row r="23" spans="2:26" ht="15.75">
      <c r="B23" s="14">
        <v>10</v>
      </c>
      <c r="C23" s="76">
        <v>879.51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879.51</v>
      </c>
      <c r="X23" s="30">
        <f>IF(Паспорт!P23&gt;0,Паспорт!P23,X22)</f>
        <v>35.4</v>
      </c>
      <c r="Y23" s="23"/>
      <c r="Z23" s="28"/>
    </row>
    <row r="24" spans="2:26" ht="15.75">
      <c r="B24" s="14">
        <v>11</v>
      </c>
      <c r="C24" s="76">
        <v>429.54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429.54</v>
      </c>
      <c r="X24" s="30">
        <f>IF(Паспорт!P24&gt;0,Паспорт!P24,X23)</f>
        <v>35.4</v>
      </c>
      <c r="Y24" s="23"/>
      <c r="Z24" s="28"/>
    </row>
    <row r="25" spans="2:26" ht="15.75">
      <c r="B25" s="14">
        <v>12</v>
      </c>
      <c r="C25" s="76">
        <v>1470.61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1470.61</v>
      </c>
      <c r="X25" s="30">
        <f>IF(Паспорт!P25&gt;0,Паспорт!P25,X24)</f>
        <v>35.4</v>
      </c>
      <c r="Y25" s="23"/>
      <c r="Z25" s="28"/>
    </row>
    <row r="26" spans="2:26" ht="15.75">
      <c r="B26" s="14">
        <v>13</v>
      </c>
      <c r="C26" s="76">
        <v>1279.87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1279.87</v>
      </c>
      <c r="X26" s="30">
        <f>IF(Паспорт!P26&gt;0,Паспорт!P26,X25)</f>
        <v>35.4</v>
      </c>
      <c r="Y26" s="23"/>
      <c r="Z26" s="28"/>
    </row>
    <row r="27" spans="2:26" ht="15.75">
      <c r="B27" s="14">
        <v>14</v>
      </c>
      <c r="C27" s="76">
        <v>1351.85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1351.85</v>
      </c>
      <c r="X27" s="30">
        <f>IF(Паспорт!P27&gt;0,Паспорт!P27,X26)</f>
        <v>35.4</v>
      </c>
      <c r="Y27" s="23"/>
      <c r="Z27" s="28"/>
    </row>
    <row r="28" spans="2:26" ht="15.75">
      <c r="B28" s="14">
        <v>15</v>
      </c>
      <c r="C28" s="76">
        <v>1700.44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1700.44</v>
      </c>
      <c r="X28" s="30">
        <f>IF(Паспорт!P28&gt;0,Паспорт!P28,X27)</f>
        <v>35.4</v>
      </c>
      <c r="Y28" s="23"/>
      <c r="Z28" s="28"/>
    </row>
    <row r="29" spans="2:26" ht="15.75">
      <c r="B29" s="15">
        <v>16</v>
      </c>
      <c r="C29" s="76">
        <v>1694.44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1694.44</v>
      </c>
      <c r="X29" s="30">
        <f>IF(Паспорт!P29&gt;0,Паспорт!P29,X28)</f>
        <v>35.4</v>
      </c>
      <c r="Y29" s="23"/>
      <c r="Z29" s="28"/>
    </row>
    <row r="30" spans="2:26" ht="15.75">
      <c r="B30" s="15">
        <v>17</v>
      </c>
      <c r="C30" s="76">
        <v>1406.55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1406.55</v>
      </c>
      <c r="X30" s="30">
        <f>IF(Паспорт!P30&gt;0,Паспорт!P30,X29)</f>
        <v>35.4</v>
      </c>
      <c r="Y30" s="23"/>
      <c r="Z30" s="28"/>
    </row>
    <row r="31" spans="2:26" ht="15.75">
      <c r="B31" s="15">
        <v>18</v>
      </c>
      <c r="C31" s="76">
        <v>2079.3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2079.3</v>
      </c>
      <c r="X31" s="30">
        <f>IF(Паспорт!P31&gt;0,Паспорт!P31,X30)</f>
        <v>35.4</v>
      </c>
      <c r="Y31" s="23"/>
      <c r="Z31" s="28"/>
    </row>
    <row r="32" spans="2:26" ht="15.75">
      <c r="B32" s="15">
        <v>19</v>
      </c>
      <c r="C32" s="76">
        <v>2836.79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2836.79</v>
      </c>
      <c r="X32" s="30">
        <f>IF(Паспорт!P32&gt;0,Паспорт!P32,X31)</f>
        <v>35.34</v>
      </c>
      <c r="Y32" s="23"/>
      <c r="Z32" s="28"/>
    </row>
    <row r="33" spans="2:26" ht="15.75">
      <c r="B33" s="15">
        <v>20</v>
      </c>
      <c r="C33" s="76">
        <v>5313.59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5313.59</v>
      </c>
      <c r="X33" s="30">
        <f>IF(Паспорт!P33&gt;0,Паспорт!P33,X32)</f>
        <v>35.34</v>
      </c>
      <c r="Y33" s="23"/>
      <c r="Z33" s="28"/>
    </row>
    <row r="34" spans="2:26" ht="15.75">
      <c r="B34" s="15">
        <v>21</v>
      </c>
      <c r="C34" s="76">
        <v>5414.39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5414.39</v>
      </c>
      <c r="X34" s="30">
        <f>IF(Паспорт!P34&gt;0,Паспорт!P34,X33)</f>
        <v>35.34</v>
      </c>
      <c r="Y34" s="23"/>
      <c r="Z34" s="28"/>
    </row>
    <row r="35" spans="2:26" ht="15.75">
      <c r="B35" s="15">
        <v>22</v>
      </c>
      <c r="C35" s="76">
        <v>4824.91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4824.91</v>
      </c>
      <c r="X35" s="30">
        <f>IF(Паспорт!P35&gt;0,Паспорт!P35,X34)</f>
        <v>35.34</v>
      </c>
      <c r="Y35" s="23"/>
      <c r="Z35" s="28"/>
    </row>
    <row r="36" spans="2:26" ht="15.75">
      <c r="B36" s="15">
        <v>23</v>
      </c>
      <c r="C36" s="76">
        <v>4463.65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4463.65</v>
      </c>
      <c r="X36" s="30">
        <f>IF(Паспорт!P36&gt;0,Паспорт!P36,X35)</f>
        <v>35.34</v>
      </c>
      <c r="Y36" s="23"/>
      <c r="Z36" s="28"/>
    </row>
    <row r="37" spans="2:26" ht="15.75">
      <c r="B37" s="15">
        <v>24</v>
      </c>
      <c r="C37" s="76">
        <v>4708.43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4708.43</v>
      </c>
      <c r="X37" s="30">
        <f>IF(Паспорт!P37&gt;0,Паспорт!P37,X36)</f>
        <v>35.34</v>
      </c>
      <c r="Y37" s="23"/>
      <c r="Z37" s="28"/>
    </row>
    <row r="38" spans="2:26" ht="15.75">
      <c r="B38" s="15">
        <v>25</v>
      </c>
      <c r="C38" s="76">
        <v>6637.17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6637.17</v>
      </c>
      <c r="X38" s="30">
        <f>IF(Паспорт!P38&gt;0,Паспорт!P38,X37)</f>
        <v>35.34</v>
      </c>
      <c r="Y38" s="23"/>
      <c r="Z38" s="28"/>
    </row>
    <row r="39" spans="2:26" ht="15.75">
      <c r="B39" s="15">
        <v>26</v>
      </c>
      <c r="C39" s="76">
        <v>6545.45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6545.45</v>
      </c>
      <c r="X39" s="30">
        <f>IF(Паспорт!P39&gt;0,Паспорт!P39,X38)</f>
        <v>35.34</v>
      </c>
      <c r="Y39" s="23"/>
      <c r="Z39" s="28"/>
    </row>
    <row r="40" spans="2:26" ht="15.75">
      <c r="B40" s="15">
        <v>27</v>
      </c>
      <c r="C40" s="76">
        <v>1742.88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1742.88</v>
      </c>
      <c r="X40" s="30">
        <f>IF(Паспорт!P40&gt;0,Паспорт!P40,X39)</f>
        <v>35.34</v>
      </c>
      <c r="Y40" s="23"/>
      <c r="Z40" s="28"/>
    </row>
    <row r="41" spans="2:26" ht="15.75">
      <c r="B41" s="15">
        <v>28</v>
      </c>
      <c r="C41" s="76">
        <v>6437.76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6437.76</v>
      </c>
      <c r="X41" s="30">
        <f>IF(Паспорт!P41&gt;0,Паспорт!P41,X40)</f>
        <v>35.34</v>
      </c>
      <c r="Y41" s="23"/>
      <c r="Z41" s="28"/>
    </row>
    <row r="42" spans="2:26" ht="15" customHeight="1">
      <c r="B42" s="15">
        <v>29</v>
      </c>
      <c r="C42" s="76">
        <v>6940.9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6940.9</v>
      </c>
      <c r="X42" s="30">
        <f>IF(Паспорт!P42&gt;0,Паспорт!P42,X41)</f>
        <v>35.34</v>
      </c>
      <c r="Y42" s="23"/>
      <c r="Z42" s="28"/>
    </row>
    <row r="43" spans="2:26" ht="15.75" customHeight="1">
      <c r="B43" s="15">
        <v>30</v>
      </c>
      <c r="C43" s="76">
        <v>6838.2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6838.2</v>
      </c>
      <c r="X43" s="30">
        <f>IF(Паспорт!P43&gt;0,Паспорт!P43,X42)</f>
        <v>35.34</v>
      </c>
      <c r="Y43" s="23"/>
      <c r="Z43" s="28"/>
    </row>
    <row r="44" spans="2:26" ht="15" customHeight="1" hidden="1">
      <c r="B44" s="15">
        <v>31</v>
      </c>
      <c r="C44" s="76">
        <v>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v>0</v>
      </c>
      <c r="X44" s="30">
        <v>0</v>
      </c>
      <c r="Y44" s="23"/>
      <c r="Z44" s="28"/>
    </row>
    <row r="45" spans="2:27" ht="66" customHeight="1">
      <c r="B45" s="15" t="s">
        <v>40</v>
      </c>
      <c r="C45" s="77">
        <f>SUM(C14:C43)</f>
        <v>84943.68999999999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SUM(W14:W43)</f>
        <v>84943.68999999999</v>
      </c>
      <c r="X45" s="31">
        <f>SUMPRODUCT(X14:X44,W14:W44)/SUM(W14:W44)</f>
        <v>35.36557380071434</v>
      </c>
      <c r="Y45" s="27"/>
      <c r="Z45" s="114" t="s">
        <v>41</v>
      </c>
      <c r="AA45" s="114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25"/>
      <c r="Z47"/>
    </row>
    <row r="48" spans="3:4" ht="12.75">
      <c r="C48" s="1"/>
      <c r="D48" s="1"/>
    </row>
    <row r="49" spans="2:29" ht="15">
      <c r="B49" s="53"/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4"/>
      <c r="U49" s="55"/>
      <c r="V49" s="55" t="s">
        <v>59</v>
      </c>
      <c r="W49" s="80"/>
      <c r="X49" s="81"/>
      <c r="Y49" s="78"/>
      <c r="Z49" s="53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53</v>
      </c>
      <c r="Q51" s="11"/>
      <c r="R51" s="11"/>
      <c r="S51" s="11"/>
      <c r="T51" s="11"/>
      <c r="U51" s="11"/>
      <c r="V51" s="55" t="s">
        <v>59</v>
      </c>
      <c r="W51" s="55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Z14:AA21"/>
    <mergeCell ref="D11:D13"/>
    <mergeCell ref="X10:X13"/>
    <mergeCell ref="C10:V10"/>
    <mergeCell ref="G11:G13"/>
    <mergeCell ref="U11:U13"/>
    <mergeCell ref="C47:X47"/>
    <mergeCell ref="J11:J13"/>
    <mergeCell ref="K11:K13"/>
    <mergeCell ref="L11:L13"/>
    <mergeCell ref="R11:R13"/>
    <mergeCell ref="F11:F13"/>
    <mergeCell ref="C5:X5"/>
    <mergeCell ref="B6:X6"/>
    <mergeCell ref="B7:X7"/>
    <mergeCell ref="B8:X8"/>
    <mergeCell ref="B10:B13"/>
    <mergeCell ref="V11:V13"/>
    <mergeCell ref="C11:C13"/>
    <mergeCell ref="W10:W13"/>
    <mergeCell ref="S11:S13"/>
    <mergeCell ref="T11:T13"/>
    <mergeCell ref="O11:O13"/>
    <mergeCell ref="N11:N13"/>
    <mergeCell ref="I11:I13"/>
    <mergeCell ref="Z45:AA45"/>
    <mergeCell ref="E11:E13"/>
    <mergeCell ref="M11:M13"/>
    <mergeCell ref="H11:H13"/>
    <mergeCell ref="P11:P13"/>
    <mergeCell ref="Q11:Q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2016-06-30T10:34:16Z</cp:lastPrinted>
  <dcterms:created xsi:type="dcterms:W3CDTF">2010-01-29T08:37:16Z</dcterms:created>
  <dcterms:modified xsi:type="dcterms:W3CDTF">2016-10-03T11:04:06Z</dcterms:modified>
  <cp:category/>
  <cp:version/>
  <cp:contentType/>
  <cp:contentStatus/>
</cp:coreProperties>
</file>