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<sst xmlns="http://schemas.openxmlformats.org/spreadsheetml/2006/main" count="104" uniqueCount="89">
  <si>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</si>
  <si>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</si>
  <si>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</si>
  <si>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</si>
  <si>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</si>
  <si>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</si>
  <si>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</si>
  <si>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</si>
  <si>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</si>
  <si>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</si>
  <si>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</si>
  <si>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</si>
  <si>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</si>
  <si>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</si>
  <si>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</si>
  <si>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</si>
  <si>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</si>
  <si>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</si>
  <si>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</si>
  <si>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</si>
  <si>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</si>
  <si>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</si>
  <si>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</si>
  <si>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</si>
  <si>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</si>
  <si>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</si>
  <si>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</si>
  <si>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</si>
  <si>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</si>
  <si>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</si>
  <si>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</si>
  <si>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</si>
  <si>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</si>
  <si>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</si>
  <si>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</si>
  <si>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</si>
  <si>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</si>
  <si>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</si>
  <si>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</si>
  <si>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</si>
  <si>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</si>
  <si>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</si>
  <si>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</si>
  <si>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</si>
  <si>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</si>
  <si>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</si>
  <si>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</si>
  <si>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</si>
  <si>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</si>
  <si>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</si>
  <si>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</si>
  <si>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</si>
  <si>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ТОВ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Слов`янськ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</si>
  <si>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</si>
  <si>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</si>
  <si>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</si>
  <si>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</si>
  <si>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</si>
  <si>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</si>
  <si>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</si>
  <si>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</si>
  <si>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</si>
  <si>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</si>
  <si>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</si>
  <si>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</si>
  <si>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</si>
  <si>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</si>
  <si>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</si>
  <si>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</si>
  <si>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</si>
  <si>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</si>
  <si>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</si>
  <si>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A C</t>
  </si>
  <si>
    <t>від</t>
  </si>
  <si>
    <t>Данные по объекту Slaviansk (осн.) за 8/16.</t>
  </si>
  <si>
    <t>67,022*</t>
  </si>
  <si>
    <t>2,36*</t>
  </si>
  <si>
    <t>15,75*</t>
  </si>
  <si>
    <t>0,7285*</t>
  </si>
  <si>
    <t>127,890*</t>
  </si>
  <si>
    <t>2,29*</t>
  </si>
  <si>
    <t>14,14*</t>
  </si>
  <si>
    <t>0,7290*</t>
  </si>
  <si>
    <t>3188480,91*</t>
  </si>
  <si>
    <t>68,105*</t>
  </si>
  <si>
    <t>2,33*</t>
  </si>
  <si>
    <t>14,75*</t>
  </si>
  <si>
    <t>0,7287*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</si>
  <si>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Новопсков-Краматорськ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01.09.2016р.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</si>
</sst>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1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2" fontId="76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89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0" fillId="0" borderId="20" xfId="0" applyFont="1" applyBorder="1" applyAlignment="1">
      <alignment horizontal="center" vertical="center" textRotation="90" wrapText="1"/>
    </xf>
    <xf numFmtId="0" fontId="90" fillId="0" borderId="21" xfId="0" applyFont="1" applyBorder="1" applyAlignment="1">
      <alignment horizontal="center" vertical="center" textRotation="90" wrapText="1"/>
    </xf>
    <xf numFmtId="0" fontId="90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zoomScaleSheetLayoutView="100" zoomScalePageLayoutView="0" workbookViewId="0" topLeftCell="A14">
      <selection activeCell="O43" sqref="O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2" t="s">
        <v>30</v>
      </c>
      <c r="C1" s="52"/>
      <c r="D1" s="52"/>
      <c r="E1" s="52"/>
      <c r="F1" s="52"/>
      <c r="G1" s="52"/>
      <c r="H1" s="52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2" t="s">
        <v>47</v>
      </c>
      <c r="C2" s="52"/>
      <c r="D2" s="52"/>
      <c r="E2" s="52"/>
      <c r="F2" s="52"/>
      <c r="G2" s="52"/>
      <c r="H2" s="52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3" t="s">
        <v>48</v>
      </c>
      <c r="C3" s="52"/>
      <c r="D3" s="52"/>
      <c r="E3" s="52"/>
      <c r="F3" s="52"/>
      <c r="G3" s="52"/>
      <c r="H3" s="52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2" t="s">
        <v>32</v>
      </c>
      <c r="C4" s="52"/>
      <c r="D4" s="52"/>
      <c r="E4" s="52"/>
      <c r="F4" s="52"/>
      <c r="G4" s="52"/>
      <c r="H4" s="52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2" t="s">
        <v>49</v>
      </c>
      <c r="C5" s="52"/>
      <c r="D5" s="52"/>
      <c r="E5" s="52"/>
      <c r="F5" s="52"/>
      <c r="G5" s="52"/>
      <c r="H5" s="52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107" t="s">
        <v>18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8"/>
    </row>
    <row r="7" spans="2:27" ht="18" customHeight="1">
      <c r="B7" s="112" t="s">
        <v>52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54"/>
      <c r="AA7" s="54"/>
    </row>
    <row r="8" spans="2:27" ht="18" customHeight="1">
      <c r="B8" s="105" t="s">
        <v>88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54"/>
      <c r="AA8" s="54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6" t="s">
        <v>26</v>
      </c>
      <c r="C10" s="99" t="s">
        <v>17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9" t="s">
        <v>6</v>
      </c>
      <c r="P10" s="100"/>
      <c r="Q10" s="100"/>
      <c r="R10" s="100"/>
      <c r="S10" s="100"/>
      <c r="T10" s="100"/>
      <c r="U10" s="109" t="s">
        <v>22</v>
      </c>
      <c r="V10" s="96" t="s">
        <v>23</v>
      </c>
      <c r="W10" s="96" t="s">
        <v>35</v>
      </c>
      <c r="X10" s="96" t="s">
        <v>25</v>
      </c>
      <c r="Y10" s="96" t="s">
        <v>24</v>
      </c>
      <c r="Z10" s="3"/>
      <c r="AB10" s="6"/>
      <c r="AC10"/>
    </row>
    <row r="11" spans="2:29" ht="48.75" customHeight="1">
      <c r="B11" s="97"/>
      <c r="C11" s="106" t="s">
        <v>2</v>
      </c>
      <c r="D11" s="102" t="s">
        <v>3</v>
      </c>
      <c r="E11" s="102" t="s">
        <v>4</v>
      </c>
      <c r="F11" s="102" t="s">
        <v>5</v>
      </c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96" t="s">
        <v>14</v>
      </c>
      <c r="N11" s="96" t="s">
        <v>15</v>
      </c>
      <c r="O11" s="96" t="s">
        <v>7</v>
      </c>
      <c r="P11" s="96" t="s">
        <v>19</v>
      </c>
      <c r="Q11" s="96" t="s">
        <v>33</v>
      </c>
      <c r="R11" s="96" t="s">
        <v>20</v>
      </c>
      <c r="S11" s="96" t="s">
        <v>34</v>
      </c>
      <c r="T11" s="96" t="s">
        <v>21</v>
      </c>
      <c r="U11" s="110"/>
      <c r="V11" s="97"/>
      <c r="W11" s="97"/>
      <c r="X11" s="97"/>
      <c r="Y11" s="97"/>
      <c r="Z11" s="3"/>
      <c r="AB11" s="6"/>
      <c r="AC11"/>
    </row>
    <row r="12" spans="2:29" ht="15.75" customHeight="1">
      <c r="B12" s="97"/>
      <c r="C12" s="106"/>
      <c r="D12" s="102"/>
      <c r="E12" s="102"/>
      <c r="F12" s="102"/>
      <c r="G12" s="102"/>
      <c r="H12" s="102"/>
      <c r="I12" s="102"/>
      <c r="J12" s="102"/>
      <c r="K12" s="102"/>
      <c r="L12" s="102"/>
      <c r="M12" s="97"/>
      <c r="N12" s="97"/>
      <c r="O12" s="97"/>
      <c r="P12" s="97"/>
      <c r="Q12" s="97"/>
      <c r="R12" s="97"/>
      <c r="S12" s="97"/>
      <c r="T12" s="97"/>
      <c r="U12" s="110"/>
      <c r="V12" s="97"/>
      <c r="W12" s="97"/>
      <c r="X12" s="97"/>
      <c r="Y12" s="97"/>
      <c r="Z12" s="3"/>
      <c r="AB12" s="6"/>
      <c r="AC12"/>
    </row>
    <row r="13" spans="2:29" ht="30" customHeight="1">
      <c r="B13" s="104"/>
      <c r="C13" s="106"/>
      <c r="D13" s="102"/>
      <c r="E13" s="102"/>
      <c r="F13" s="102"/>
      <c r="G13" s="102"/>
      <c r="H13" s="102"/>
      <c r="I13" s="102"/>
      <c r="J13" s="102"/>
      <c r="K13" s="102"/>
      <c r="L13" s="102"/>
      <c r="M13" s="98"/>
      <c r="N13" s="98"/>
      <c r="O13" s="98"/>
      <c r="P13" s="98"/>
      <c r="Q13" s="98"/>
      <c r="R13" s="98"/>
      <c r="S13" s="98"/>
      <c r="T13" s="98"/>
      <c r="U13" s="111"/>
      <c r="V13" s="98"/>
      <c r="W13" s="98"/>
      <c r="X13" s="98"/>
      <c r="Y13" s="98"/>
      <c r="Z13" s="3"/>
      <c r="AB13" s="6"/>
      <c r="AC13"/>
    </row>
    <row r="14" spans="1:29" ht="12.75">
      <c r="A14" s="83"/>
      <c r="B14" s="17">
        <v>1</v>
      </c>
      <c r="C14" s="56">
        <v>92.4117</v>
      </c>
      <c r="D14" s="56">
        <v>4.0267</v>
      </c>
      <c r="E14" s="56">
        <v>0.9986</v>
      </c>
      <c r="F14" s="56">
        <v>0.1263</v>
      </c>
      <c r="G14" s="56">
        <v>0.2052</v>
      </c>
      <c r="H14" s="56">
        <v>0.0196</v>
      </c>
      <c r="I14" s="56">
        <v>0.0654</v>
      </c>
      <c r="J14" s="56">
        <v>0.0551</v>
      </c>
      <c r="K14" s="56">
        <v>0.1565</v>
      </c>
      <c r="L14" s="56">
        <v>0.0086</v>
      </c>
      <c r="M14" s="56">
        <v>1.6268</v>
      </c>
      <c r="N14" s="56">
        <v>0.2995</v>
      </c>
      <c r="O14" s="56">
        <v>0.7293</v>
      </c>
      <c r="P14" s="57">
        <v>34.96</v>
      </c>
      <c r="Q14" s="58">
        <v>8350</v>
      </c>
      <c r="R14" s="57">
        <v>38.71</v>
      </c>
      <c r="S14" s="59">
        <v>9245</v>
      </c>
      <c r="T14" s="57">
        <v>49.76</v>
      </c>
      <c r="U14" s="9">
        <v>-6.9</v>
      </c>
      <c r="V14" s="9">
        <v>-4.5</v>
      </c>
      <c r="W14" s="63" t="s">
        <v>73</v>
      </c>
      <c r="X14" s="8">
        <v>0.005</v>
      </c>
      <c r="Y14" s="95">
        <v>0.0001</v>
      </c>
      <c r="AA14" s="4">
        <f aca="true" t="shared" si="0" ref="AA14:AA43">SUM(C14:N14)</f>
        <v>99.99999999999999</v>
      </c>
      <c r="AB14" s="32" t="str">
        <f>IF(AA14=100,"ОК"," ")</f>
        <v>ОК</v>
      </c>
      <c r="AC14"/>
    </row>
    <row r="15" spans="1:29" ht="12.75">
      <c r="A15" s="83"/>
      <c r="B15" s="17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>
        <v>0.7295</v>
      </c>
      <c r="P15" s="57"/>
      <c r="Q15" s="58"/>
      <c r="R15" s="57"/>
      <c r="S15" s="59"/>
      <c r="T15" s="57"/>
      <c r="U15" s="9"/>
      <c r="V15" s="9"/>
      <c r="W15" s="63"/>
      <c r="X15" s="44"/>
      <c r="Y15" s="18"/>
      <c r="AA15" s="4">
        <f t="shared" si="0"/>
        <v>0</v>
      </c>
      <c r="AB15" s="32" t="str">
        <f>IF(AA15=100,"ОК"," ")</f>
        <v> </v>
      </c>
      <c r="AC15"/>
    </row>
    <row r="16" spans="2:28" s="84" customFormat="1" ht="12.75" customHeight="1">
      <c r="B16" s="55">
        <v>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>
        <v>0.7297</v>
      </c>
      <c r="P16" s="57"/>
      <c r="Q16" s="58"/>
      <c r="R16" s="57"/>
      <c r="S16" s="59"/>
      <c r="T16" s="57"/>
      <c r="U16" s="57"/>
      <c r="V16" s="59"/>
      <c r="W16" s="79"/>
      <c r="X16" s="80"/>
      <c r="Y16" s="56"/>
      <c r="AA16" s="89">
        <f>SUM(C16:N16)</f>
        <v>0</v>
      </c>
      <c r="AB16" s="90"/>
    </row>
    <row r="17" spans="1:28" s="69" customFormat="1" ht="12.75">
      <c r="A17" s="84"/>
      <c r="B17" s="55">
        <v>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>
        <v>0.73</v>
      </c>
      <c r="P17" s="57"/>
      <c r="Q17" s="58"/>
      <c r="R17" s="57"/>
      <c r="S17" s="58"/>
      <c r="T17" s="57"/>
      <c r="U17" s="57"/>
      <c r="V17" s="59"/>
      <c r="W17" s="79"/>
      <c r="X17" s="80"/>
      <c r="Y17" s="56"/>
      <c r="AA17" s="70">
        <f>SUM(C17:N17)</f>
        <v>0</v>
      </c>
      <c r="AB17" s="71"/>
    </row>
    <row r="18" spans="1:29" ht="12.75">
      <c r="A18" s="83"/>
      <c r="B18" s="17">
        <v>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>
        <v>0.7307</v>
      </c>
      <c r="P18" s="57"/>
      <c r="Q18" s="58"/>
      <c r="R18" s="57"/>
      <c r="S18" s="59"/>
      <c r="T18" s="57"/>
      <c r="U18" s="9"/>
      <c r="V18" s="9"/>
      <c r="W18" s="63"/>
      <c r="X18" s="63"/>
      <c r="Y18" s="95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1:29" ht="12.75">
      <c r="A19" s="83"/>
      <c r="B19" s="17">
        <v>6</v>
      </c>
      <c r="C19" s="56">
        <v>92.3863</v>
      </c>
      <c r="D19" s="56">
        <v>4.0138</v>
      </c>
      <c r="E19" s="56">
        <v>1.0106</v>
      </c>
      <c r="F19" s="56">
        <v>0.1313</v>
      </c>
      <c r="G19" s="56">
        <v>0.2193</v>
      </c>
      <c r="H19" s="56">
        <v>0.006</v>
      </c>
      <c r="I19" s="56">
        <v>0.0772</v>
      </c>
      <c r="J19" s="56">
        <v>0.06</v>
      </c>
      <c r="K19" s="56">
        <v>0.0857</v>
      </c>
      <c r="L19" s="56">
        <v>0.0097</v>
      </c>
      <c r="M19" s="56">
        <v>1.6566</v>
      </c>
      <c r="N19" s="56">
        <v>0.3435</v>
      </c>
      <c r="O19" s="56">
        <v>0.7322</v>
      </c>
      <c r="P19" s="57">
        <v>34.86</v>
      </c>
      <c r="Q19" s="58">
        <v>8327</v>
      </c>
      <c r="R19" s="57">
        <v>38.61</v>
      </c>
      <c r="S19" s="59">
        <v>9221</v>
      </c>
      <c r="T19" s="57">
        <v>49.66</v>
      </c>
      <c r="U19" s="9"/>
      <c r="V19" s="9"/>
      <c r="W19" s="63"/>
      <c r="X19" s="63"/>
      <c r="Y19" s="95"/>
      <c r="AA19" s="4">
        <f t="shared" si="0"/>
        <v>100.00000000000001</v>
      </c>
      <c r="AB19" s="32" t="str">
        <f t="shared" si="1"/>
        <v>ОК</v>
      </c>
      <c r="AC19"/>
    </row>
    <row r="20" spans="1:29" ht="12.75">
      <c r="A20" s="83"/>
      <c r="B20" s="17">
        <v>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0.7305</v>
      </c>
      <c r="P20" s="57"/>
      <c r="Q20" s="58"/>
      <c r="R20" s="57"/>
      <c r="S20" s="58"/>
      <c r="T20" s="57"/>
      <c r="U20" s="59"/>
      <c r="V20" s="59"/>
      <c r="W20" s="86"/>
      <c r="X20" s="61"/>
      <c r="Y20" s="62"/>
      <c r="AA20" s="4">
        <f t="shared" si="0"/>
        <v>0</v>
      </c>
      <c r="AB20" s="32" t="str">
        <f t="shared" si="1"/>
        <v> </v>
      </c>
      <c r="AC20"/>
    </row>
    <row r="21" spans="2:28" s="84" customFormat="1" ht="12.75" customHeight="1">
      <c r="B21" s="55">
        <v>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>
        <v>0.7304</v>
      </c>
      <c r="P21" s="57"/>
      <c r="Q21" s="58"/>
      <c r="R21" s="57"/>
      <c r="S21" s="58"/>
      <c r="T21" s="57"/>
      <c r="U21" s="59"/>
      <c r="V21" s="59"/>
      <c r="W21" s="86"/>
      <c r="X21" s="61"/>
      <c r="Y21" s="62"/>
      <c r="AA21" s="89">
        <f>SUM(C21:N21)</f>
        <v>0</v>
      </c>
      <c r="AB21" s="90"/>
    </row>
    <row r="22" spans="1:29" ht="15" customHeight="1">
      <c r="A22" s="83"/>
      <c r="B22" s="17">
        <v>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>
        <v>0.7314</v>
      </c>
      <c r="P22" s="57"/>
      <c r="Q22" s="58"/>
      <c r="R22" s="57"/>
      <c r="S22" s="58"/>
      <c r="T22" s="57"/>
      <c r="U22" s="9"/>
      <c r="V22" s="9"/>
      <c r="W22" s="87"/>
      <c r="X22" s="87"/>
      <c r="Y22" s="87"/>
      <c r="AA22" s="4">
        <f t="shared" si="0"/>
        <v>0</v>
      </c>
      <c r="AB22" s="32" t="str">
        <f t="shared" si="1"/>
        <v> </v>
      </c>
      <c r="AC22"/>
    </row>
    <row r="23" spans="1:28" s="69" customFormat="1" ht="12.75">
      <c r="A23" s="84"/>
      <c r="B23" s="55">
        <v>10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>
        <v>0.7305</v>
      </c>
      <c r="P23" s="57"/>
      <c r="Q23" s="58"/>
      <c r="R23" s="57"/>
      <c r="S23" s="58"/>
      <c r="T23" s="57"/>
      <c r="U23" s="59"/>
      <c r="V23" s="59"/>
      <c r="W23" s="79"/>
      <c r="X23" s="80"/>
      <c r="Y23" s="56"/>
      <c r="AA23" s="70">
        <f>SUM(C23:N23)</f>
        <v>0</v>
      </c>
      <c r="AB23" s="71"/>
    </row>
    <row r="24" spans="1:29" ht="12.75">
      <c r="A24" s="83"/>
      <c r="B24" s="17">
        <v>11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>
        <v>0.7306</v>
      </c>
      <c r="P24" s="57"/>
      <c r="Q24" s="58"/>
      <c r="R24" s="57"/>
      <c r="S24" s="58"/>
      <c r="T24" s="57"/>
      <c r="U24" s="9"/>
      <c r="V24" s="9"/>
      <c r="W24" s="63"/>
      <c r="X24" s="63"/>
      <c r="Y24" s="95"/>
      <c r="AA24" s="4">
        <f t="shared" si="0"/>
        <v>0</v>
      </c>
      <c r="AB24" s="32" t="str">
        <f t="shared" si="1"/>
        <v> </v>
      </c>
      <c r="AC24"/>
    </row>
    <row r="25" spans="1:29" ht="12.75">
      <c r="A25" s="83"/>
      <c r="B25" s="55">
        <v>12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>
        <v>0.7303</v>
      </c>
      <c r="P25" s="57"/>
      <c r="Q25" s="58"/>
      <c r="R25" s="57"/>
      <c r="S25" s="58"/>
      <c r="T25" s="57"/>
      <c r="U25" s="57"/>
      <c r="V25" s="9"/>
      <c r="W25" s="63"/>
      <c r="X25" s="63"/>
      <c r="Y25" s="95"/>
      <c r="AA25" s="4">
        <f t="shared" si="0"/>
        <v>0</v>
      </c>
      <c r="AB25" s="32" t="str">
        <f t="shared" si="1"/>
        <v> </v>
      </c>
      <c r="AC25"/>
    </row>
    <row r="26" spans="1:29" ht="12.75">
      <c r="A26" s="83"/>
      <c r="B26" s="17">
        <v>13</v>
      </c>
      <c r="C26" s="56">
        <v>92.5672</v>
      </c>
      <c r="D26" s="56">
        <v>4.0178</v>
      </c>
      <c r="E26" s="56">
        <v>0.9816</v>
      </c>
      <c r="F26" s="56">
        <v>0.1342</v>
      </c>
      <c r="G26" s="56">
        <v>0.2088</v>
      </c>
      <c r="H26" s="56">
        <v>0.013</v>
      </c>
      <c r="I26" s="56">
        <v>0.0436</v>
      </c>
      <c r="J26" s="56">
        <v>0.0456</v>
      </c>
      <c r="K26" s="56">
        <v>0.0799</v>
      </c>
      <c r="L26" s="56">
        <v>0.008</v>
      </c>
      <c r="M26" s="56">
        <v>1.5972</v>
      </c>
      <c r="N26" s="56">
        <v>0.3031</v>
      </c>
      <c r="O26" s="56">
        <v>0.7301</v>
      </c>
      <c r="P26" s="57">
        <v>34.83</v>
      </c>
      <c r="Q26" s="58">
        <v>8318</v>
      </c>
      <c r="R26" s="57">
        <v>38.57</v>
      </c>
      <c r="S26" s="58">
        <v>9212</v>
      </c>
      <c r="T26" s="57">
        <v>49.69</v>
      </c>
      <c r="U26" s="9"/>
      <c r="V26" s="9"/>
      <c r="W26" s="63"/>
      <c r="X26" s="63"/>
      <c r="Y26" s="95"/>
      <c r="AA26" s="4">
        <f t="shared" si="0"/>
        <v>99.99999999999999</v>
      </c>
      <c r="AB26" s="32" t="str">
        <f t="shared" si="1"/>
        <v>ОК</v>
      </c>
      <c r="AC26"/>
    </row>
    <row r="27" spans="1:29" ht="12.75">
      <c r="A27" s="83"/>
      <c r="B27" s="55">
        <v>14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>
        <v>0.7296</v>
      </c>
      <c r="P27" s="57"/>
      <c r="Q27" s="58"/>
      <c r="R27" s="57"/>
      <c r="S27" s="59"/>
      <c r="T27" s="57"/>
      <c r="U27" s="59"/>
      <c r="V27" s="59"/>
      <c r="W27" s="60"/>
      <c r="X27" s="61"/>
      <c r="Y27" s="62"/>
      <c r="AA27" s="4">
        <f>SUM(C27:N27)</f>
        <v>0</v>
      </c>
      <c r="AB27" s="32" t="str">
        <f>IF(AA27=100,"ОК"," ")</f>
        <v> </v>
      </c>
      <c r="AC27"/>
    </row>
    <row r="28" spans="2:28" s="85" customFormat="1" ht="12.75" customHeight="1">
      <c r="B28" s="55">
        <v>15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>
        <v>0.73</v>
      </c>
      <c r="P28" s="73"/>
      <c r="Q28" s="74"/>
      <c r="R28" s="73"/>
      <c r="S28" s="75"/>
      <c r="T28" s="73"/>
      <c r="U28" s="75"/>
      <c r="V28" s="75"/>
      <c r="W28" s="86"/>
      <c r="X28" s="91"/>
      <c r="Y28" s="91"/>
      <c r="AA28" s="92">
        <f>SUM(C28:N28)</f>
        <v>0</v>
      </c>
      <c r="AB28" s="93"/>
    </row>
    <row r="29" spans="1:29" ht="12.75">
      <c r="A29" s="83"/>
      <c r="B29" s="19">
        <v>16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>
        <v>0.73</v>
      </c>
      <c r="P29" s="57"/>
      <c r="Q29" s="58"/>
      <c r="R29" s="57"/>
      <c r="S29" s="59"/>
      <c r="T29" s="57"/>
      <c r="U29" s="9"/>
      <c r="V29" s="9"/>
      <c r="W29" s="63"/>
      <c r="X29" s="63"/>
      <c r="Y29" s="95"/>
      <c r="AA29" s="4">
        <f t="shared" si="0"/>
        <v>0</v>
      </c>
      <c r="AB29" s="32" t="str">
        <f t="shared" si="1"/>
        <v> </v>
      </c>
      <c r="AC29"/>
    </row>
    <row r="30" spans="1:29" ht="12.75">
      <c r="A30" s="83"/>
      <c r="B30" s="19">
        <v>17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>
        <v>0.7295</v>
      </c>
      <c r="P30" s="57"/>
      <c r="Q30" s="58"/>
      <c r="R30" s="57"/>
      <c r="S30" s="59"/>
      <c r="T30" s="57"/>
      <c r="U30" s="9"/>
      <c r="V30" s="9"/>
      <c r="W30" s="63"/>
      <c r="X30" s="63"/>
      <c r="Y30" s="95"/>
      <c r="AA30" s="4">
        <f t="shared" si="0"/>
        <v>0</v>
      </c>
      <c r="AB30" s="32" t="str">
        <f t="shared" si="1"/>
        <v> </v>
      </c>
      <c r="AC30"/>
    </row>
    <row r="31" spans="1:28" s="69" customFormat="1" ht="12.75">
      <c r="A31" s="84"/>
      <c r="B31" s="55">
        <v>18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>
        <v>0.7303</v>
      </c>
      <c r="P31" s="57"/>
      <c r="Q31" s="58"/>
      <c r="R31" s="57"/>
      <c r="S31" s="59"/>
      <c r="T31" s="57"/>
      <c r="U31" s="59"/>
      <c r="V31" s="59"/>
      <c r="W31" s="60"/>
      <c r="X31" s="61"/>
      <c r="Y31" s="62"/>
      <c r="AA31" s="70">
        <f>SUM(C31:N31)</f>
        <v>0</v>
      </c>
      <c r="AB31" s="71"/>
    </row>
    <row r="32" spans="1:28" s="76" customFormat="1" ht="12.75">
      <c r="A32" s="85"/>
      <c r="B32" s="55">
        <v>19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>
        <v>0.7308</v>
      </c>
      <c r="P32" s="57"/>
      <c r="Q32" s="58"/>
      <c r="R32" s="57"/>
      <c r="S32" s="58"/>
      <c r="T32" s="57"/>
      <c r="U32" s="75"/>
      <c r="V32" s="75"/>
      <c r="W32" s="60"/>
      <c r="X32" s="61"/>
      <c r="Y32" s="62"/>
      <c r="AA32" s="77">
        <f>SUM(C32:N32)</f>
        <v>0</v>
      </c>
      <c r="AB32" s="78"/>
    </row>
    <row r="33" spans="1:29" ht="12.75">
      <c r="A33" s="83"/>
      <c r="B33" s="19">
        <v>20</v>
      </c>
      <c r="C33" s="56">
        <v>92.5296</v>
      </c>
      <c r="D33" s="56">
        <v>3.959</v>
      </c>
      <c r="E33" s="56">
        <v>0.99</v>
      </c>
      <c r="F33" s="56">
        <v>0.1322</v>
      </c>
      <c r="G33" s="56">
        <v>0.2174</v>
      </c>
      <c r="H33" s="56">
        <v>0.0082</v>
      </c>
      <c r="I33" s="56">
        <v>0.0789</v>
      </c>
      <c r="J33" s="56">
        <v>0.0631</v>
      </c>
      <c r="K33" s="56">
        <v>0.0919</v>
      </c>
      <c r="L33" s="56">
        <v>0.009</v>
      </c>
      <c r="M33" s="56">
        <v>1.6189</v>
      </c>
      <c r="N33" s="56">
        <v>0.3018</v>
      </c>
      <c r="O33" s="56">
        <v>0.7308</v>
      </c>
      <c r="P33" s="57">
        <v>34.88</v>
      </c>
      <c r="Q33" s="58">
        <v>8331</v>
      </c>
      <c r="R33" s="57">
        <v>38.62</v>
      </c>
      <c r="S33" s="59">
        <v>9225</v>
      </c>
      <c r="T33" s="57">
        <v>49.71</v>
      </c>
      <c r="U33" s="9">
        <v>-7.2</v>
      </c>
      <c r="V33" s="9">
        <v>-3.9</v>
      </c>
      <c r="W33" s="63"/>
      <c r="X33" s="63"/>
      <c r="Y33" s="95"/>
      <c r="AA33" s="4">
        <f t="shared" si="0"/>
        <v>100</v>
      </c>
      <c r="AB33" s="32" t="str">
        <f t="shared" si="1"/>
        <v>ОК</v>
      </c>
      <c r="AC33"/>
    </row>
    <row r="34" spans="1:29" ht="12.75">
      <c r="A34" s="83"/>
      <c r="B34" s="19">
        <v>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>
        <v>0.7308</v>
      </c>
      <c r="P34" s="57"/>
      <c r="Q34" s="58"/>
      <c r="R34" s="57"/>
      <c r="S34" s="59"/>
      <c r="T34" s="57"/>
      <c r="U34" s="9"/>
      <c r="V34" s="9"/>
      <c r="W34" s="63"/>
      <c r="X34" s="63"/>
      <c r="Y34" s="95"/>
      <c r="AA34" s="4">
        <f t="shared" si="0"/>
        <v>0</v>
      </c>
      <c r="AB34" s="32" t="str">
        <f t="shared" si="1"/>
        <v> </v>
      </c>
      <c r="AC34"/>
    </row>
    <row r="35" spans="1:29" ht="12.75">
      <c r="A35" s="83"/>
      <c r="B35" s="19">
        <v>22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>
        <v>0.7311</v>
      </c>
      <c r="P35" s="73"/>
      <c r="Q35" s="74"/>
      <c r="R35" s="73"/>
      <c r="S35" s="75"/>
      <c r="T35" s="73"/>
      <c r="U35" s="75"/>
      <c r="V35" s="75"/>
      <c r="W35" s="63"/>
      <c r="X35" s="63"/>
      <c r="Y35" s="95"/>
      <c r="AA35" s="4">
        <f t="shared" si="0"/>
        <v>0</v>
      </c>
      <c r="AB35" s="32" t="str">
        <f t="shared" si="1"/>
        <v> </v>
      </c>
      <c r="AC35"/>
    </row>
    <row r="36" spans="1:29" ht="12.75">
      <c r="A36" s="83"/>
      <c r="B36" s="19">
        <v>23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>
        <v>0.732</v>
      </c>
      <c r="P36" s="73"/>
      <c r="Q36" s="74"/>
      <c r="R36" s="73"/>
      <c r="S36" s="75"/>
      <c r="T36" s="73"/>
      <c r="U36" s="9"/>
      <c r="V36" s="9"/>
      <c r="W36" s="63"/>
      <c r="X36" s="63"/>
      <c r="Y36" s="95"/>
      <c r="AA36" s="4">
        <f t="shared" si="0"/>
        <v>0</v>
      </c>
      <c r="AB36" s="32" t="str">
        <f t="shared" si="1"/>
        <v> </v>
      </c>
      <c r="AC36"/>
    </row>
    <row r="37" spans="1:28" s="76" customFormat="1" ht="12.75">
      <c r="A37" s="85"/>
      <c r="B37" s="55">
        <v>24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>
        <v>0.7318</v>
      </c>
      <c r="P37" s="73"/>
      <c r="Q37" s="74"/>
      <c r="R37" s="73"/>
      <c r="S37" s="75"/>
      <c r="T37" s="73"/>
      <c r="U37" s="75"/>
      <c r="V37" s="75"/>
      <c r="W37" s="60"/>
      <c r="X37" s="61"/>
      <c r="Y37" s="62"/>
      <c r="AA37" s="77">
        <f>SUM(C37:N37)</f>
        <v>0</v>
      </c>
      <c r="AB37" s="78"/>
    </row>
    <row r="38" spans="2:28" s="85" customFormat="1" ht="12.75" customHeight="1">
      <c r="B38" s="55">
        <v>25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>
        <v>0.7315</v>
      </c>
      <c r="P38" s="73"/>
      <c r="Q38" s="74"/>
      <c r="R38" s="73"/>
      <c r="S38" s="75"/>
      <c r="T38" s="73"/>
      <c r="U38" s="94"/>
      <c r="V38" s="75"/>
      <c r="W38" s="86"/>
      <c r="X38" s="91"/>
      <c r="Y38" s="91"/>
      <c r="AA38" s="92">
        <f>SUM(C38:N38)</f>
        <v>0</v>
      </c>
      <c r="AB38" s="93"/>
    </row>
    <row r="39" spans="2:28" s="69" customFormat="1" ht="12.75">
      <c r="B39" s="55">
        <v>26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>
        <v>0.7311</v>
      </c>
      <c r="P39" s="73"/>
      <c r="Q39" s="74"/>
      <c r="R39" s="73"/>
      <c r="S39" s="74"/>
      <c r="T39" s="73"/>
      <c r="U39" s="59"/>
      <c r="V39" s="59"/>
      <c r="W39" s="79"/>
      <c r="X39" s="80"/>
      <c r="Y39" s="56"/>
      <c r="AA39" s="77">
        <f>SUM(C39:N39)</f>
        <v>0</v>
      </c>
      <c r="AB39" s="71"/>
    </row>
    <row r="40" spans="2:29" ht="12.75">
      <c r="B40" s="19">
        <v>27</v>
      </c>
      <c r="C40" s="72">
        <v>92.3544</v>
      </c>
      <c r="D40" s="72">
        <v>3.9647</v>
      </c>
      <c r="E40" s="72">
        <v>1.0035</v>
      </c>
      <c r="F40" s="72">
        <v>0.1628</v>
      </c>
      <c r="G40" s="72">
        <v>0.2119</v>
      </c>
      <c r="H40" s="72">
        <v>0.0169</v>
      </c>
      <c r="I40" s="72">
        <v>0.0738</v>
      </c>
      <c r="J40" s="72">
        <v>0.0647</v>
      </c>
      <c r="K40" s="72">
        <v>0.1803</v>
      </c>
      <c r="L40" s="72">
        <v>0.013</v>
      </c>
      <c r="M40" s="72">
        <v>1.6357</v>
      </c>
      <c r="N40" s="72">
        <v>0.3183</v>
      </c>
      <c r="O40" s="72">
        <v>0.7292</v>
      </c>
      <c r="P40" s="73">
        <v>35.01</v>
      </c>
      <c r="Q40" s="74">
        <v>8363</v>
      </c>
      <c r="R40" s="73">
        <v>38.77</v>
      </c>
      <c r="S40" s="75">
        <v>9260</v>
      </c>
      <c r="T40" s="73">
        <v>49.77</v>
      </c>
      <c r="U40" s="47"/>
      <c r="V40" s="47"/>
      <c r="W40" s="44"/>
      <c r="X40" s="44"/>
      <c r="Y40" s="18"/>
      <c r="AA40" s="4">
        <f t="shared" si="0"/>
        <v>100.00000000000001</v>
      </c>
      <c r="AB40" s="32" t="str">
        <f t="shared" si="1"/>
        <v>ОК</v>
      </c>
      <c r="AC40"/>
    </row>
    <row r="41" spans="2:29" ht="12.75">
      <c r="B41" s="19">
        <v>28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>
        <v>0.7234</v>
      </c>
      <c r="P41" s="73"/>
      <c r="Q41" s="74"/>
      <c r="R41" s="73"/>
      <c r="S41" s="75"/>
      <c r="T41" s="73"/>
      <c r="U41" s="47"/>
      <c r="V41" s="47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>
        <v>0.7274</v>
      </c>
      <c r="P42" s="73"/>
      <c r="Q42" s="74"/>
      <c r="R42" s="73"/>
      <c r="S42" s="75"/>
      <c r="T42" s="73"/>
      <c r="U42" s="47"/>
      <c r="V42" s="47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0.7315</v>
      </c>
      <c r="P43" s="73"/>
      <c r="Q43" s="74"/>
      <c r="R43" s="73"/>
      <c r="S43" s="75"/>
      <c r="T43" s="73"/>
      <c r="U43" s="47"/>
      <c r="V43" s="47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3">
        <v>0.729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63">
        <v>0.7287</v>
      </c>
      <c r="P45" s="45"/>
      <c r="Q45" s="46"/>
      <c r="R45" s="45"/>
      <c r="S45" s="46"/>
      <c r="T45" s="48"/>
      <c r="U45" s="47"/>
      <c r="V45" s="47"/>
      <c r="W45" s="44"/>
      <c r="X45" s="44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68</v>
      </c>
      <c r="Q47" s="13"/>
      <c r="R47" s="13"/>
      <c r="S47" s="13"/>
      <c r="T47" s="64"/>
      <c r="U47" s="65"/>
      <c r="V47" s="65"/>
      <c r="W47" s="103">
        <v>2016</v>
      </c>
      <c r="X47" s="103"/>
      <c r="Y47" s="66"/>
      <c r="AC47" s="67"/>
    </row>
    <row r="48" spans="4:29" s="1" customFormat="1" ht="12.75">
      <c r="D48" s="1" t="s">
        <v>27</v>
      </c>
      <c r="L48" s="2" t="s">
        <v>0</v>
      </c>
      <c r="O48" s="2"/>
      <c r="P48" s="68" t="s">
        <v>29</v>
      </c>
      <c r="Q48" s="68"/>
      <c r="T48" s="2"/>
      <c r="W48" s="2"/>
      <c r="X48" s="2" t="s">
        <v>16</v>
      </c>
      <c r="AC48" s="67"/>
    </row>
    <row r="49" spans="3:29" s="1" customFormat="1" ht="18" customHeight="1">
      <c r="C49" s="13" t="s">
        <v>51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69</v>
      </c>
      <c r="Q49" s="13"/>
      <c r="R49" s="13"/>
      <c r="S49" s="13"/>
      <c r="T49" s="13"/>
      <c r="U49" s="65"/>
      <c r="V49" s="65"/>
      <c r="W49" s="103">
        <v>2016</v>
      </c>
      <c r="X49" s="103"/>
      <c r="Y49" s="13"/>
      <c r="AC49" s="67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7"/>
    </row>
    <row r="54" spans="3:10" ht="12.75">
      <c r="C54" s="49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B7:Y7"/>
    <mergeCell ref="N11:N13"/>
    <mergeCell ref="K11:K13"/>
    <mergeCell ref="T11:T13"/>
    <mergeCell ref="W10:W13"/>
    <mergeCell ref="V10:V13"/>
    <mergeCell ref="C6:AA6"/>
    <mergeCell ref="Y10:Y13"/>
    <mergeCell ref="U10:U13"/>
    <mergeCell ref="D11:D13"/>
    <mergeCell ref="G11:G13"/>
    <mergeCell ref="B10:B13"/>
    <mergeCell ref="O11:O13"/>
    <mergeCell ref="Q11:Q13"/>
    <mergeCell ref="R11:R13"/>
    <mergeCell ref="H11:H13"/>
    <mergeCell ref="B8:Y8"/>
    <mergeCell ref="P11:P13"/>
    <mergeCell ref="J11:J13"/>
    <mergeCell ref="E11:E13"/>
    <mergeCell ref="X10:X13"/>
    <mergeCell ref="M11:M13"/>
    <mergeCell ref="C10:N10"/>
    <mergeCell ref="L11:L13"/>
    <mergeCell ref="O10:T10"/>
    <mergeCell ref="W49:X49"/>
    <mergeCell ref="W47:X47"/>
    <mergeCell ref="C11:C13"/>
    <mergeCell ref="F11:F13"/>
    <mergeCell ref="I11:I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1">
      <selection activeCell="B7" sqref="B7:Y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1" t="s">
        <v>30</v>
      </c>
      <c r="C1" s="81"/>
      <c r="D1" s="81"/>
      <c r="E1" s="81"/>
      <c r="F1" s="41"/>
      <c r="G1" s="41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1" t="s">
        <v>31</v>
      </c>
      <c r="C2" s="81"/>
      <c r="D2" s="81"/>
      <c r="E2" s="81"/>
      <c r="F2" s="41"/>
      <c r="G2" s="41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2" t="s">
        <v>53</v>
      </c>
      <c r="C3" s="82"/>
      <c r="D3" s="82"/>
      <c r="E3" s="81"/>
      <c r="F3" s="41"/>
      <c r="G3" s="41"/>
      <c r="H3" s="41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14" t="s">
        <v>36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22"/>
    </row>
    <row r="6" spans="2:29" ht="18" customHeight="1">
      <c r="B6" s="112" t="s">
        <v>52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54"/>
      <c r="AA6" s="54"/>
      <c r="AC6" s="6"/>
    </row>
    <row r="7" spans="2:29" ht="18" customHeight="1">
      <c r="B7" s="105" t="s">
        <v>88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4"/>
      <c r="AA7" s="54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6" t="s">
        <v>26</v>
      </c>
      <c r="C9" s="99" t="s">
        <v>41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15" t="s">
        <v>42</v>
      </c>
      <c r="X9" s="116" t="s">
        <v>45</v>
      </c>
      <c r="Y9" s="24"/>
      <c r="Z9"/>
    </row>
    <row r="10" spans="2:26" ht="48.75" customHeight="1">
      <c r="B10" s="97"/>
      <c r="C10" s="106" t="s">
        <v>58</v>
      </c>
      <c r="D10" s="102"/>
      <c r="E10" s="102"/>
      <c r="F10" s="102"/>
      <c r="G10" s="102"/>
      <c r="H10" s="102"/>
      <c r="I10" s="102"/>
      <c r="J10" s="102"/>
      <c r="K10" s="102"/>
      <c r="L10" s="102"/>
      <c r="M10" s="96"/>
      <c r="N10" s="96"/>
      <c r="O10" s="96"/>
      <c r="P10" s="96"/>
      <c r="Q10" s="96"/>
      <c r="R10" s="96"/>
      <c r="S10" s="96"/>
      <c r="T10" s="96"/>
      <c r="U10" s="96"/>
      <c r="V10" s="121"/>
      <c r="W10" s="115"/>
      <c r="X10" s="117"/>
      <c r="Y10" s="24"/>
      <c r="Z10"/>
    </row>
    <row r="11" spans="2:26" ht="15.75" customHeight="1">
      <c r="B11" s="97"/>
      <c r="C11" s="106"/>
      <c r="D11" s="102"/>
      <c r="E11" s="102"/>
      <c r="F11" s="102"/>
      <c r="G11" s="102"/>
      <c r="H11" s="102"/>
      <c r="I11" s="102"/>
      <c r="J11" s="102"/>
      <c r="K11" s="102"/>
      <c r="L11" s="102"/>
      <c r="M11" s="97"/>
      <c r="N11" s="97"/>
      <c r="O11" s="97"/>
      <c r="P11" s="97"/>
      <c r="Q11" s="97"/>
      <c r="R11" s="97"/>
      <c r="S11" s="97"/>
      <c r="T11" s="97"/>
      <c r="U11" s="97"/>
      <c r="V11" s="122"/>
      <c r="W11" s="115"/>
      <c r="X11" s="117"/>
      <c r="Y11" s="24"/>
      <c r="Z11"/>
    </row>
    <row r="12" spans="2:26" ht="30" customHeight="1">
      <c r="B12" s="104"/>
      <c r="C12" s="106"/>
      <c r="D12" s="102"/>
      <c r="E12" s="102"/>
      <c r="F12" s="102"/>
      <c r="G12" s="102"/>
      <c r="H12" s="102"/>
      <c r="I12" s="102"/>
      <c r="J12" s="102"/>
      <c r="K12" s="102"/>
      <c r="L12" s="102"/>
      <c r="M12" s="98"/>
      <c r="N12" s="98"/>
      <c r="O12" s="98"/>
      <c r="P12" s="98"/>
      <c r="Q12" s="98"/>
      <c r="R12" s="98"/>
      <c r="S12" s="98"/>
      <c r="T12" s="98"/>
      <c r="U12" s="98"/>
      <c r="V12" s="123"/>
      <c r="W12" s="115"/>
      <c r="X12" s="118"/>
      <c r="Y12" s="24"/>
      <c r="Z12"/>
    </row>
    <row r="13" spans="2:27" ht="15.75" customHeight="1">
      <c r="B13" s="17">
        <v>1</v>
      </c>
      <c r="C13" s="88">
        <v>78273.69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35">
        <f>SUM(C13:V13)</f>
        <v>78273.69</v>
      </c>
      <c r="X13" s="51">
        <v>34.96</v>
      </c>
      <c r="Y13" s="25"/>
      <c r="Z13" s="113" t="s">
        <v>46</v>
      </c>
      <c r="AA13" s="113"/>
    </row>
    <row r="14" spans="2:27" ht="15.75">
      <c r="B14" s="17">
        <v>2</v>
      </c>
      <c r="C14" s="88">
        <v>85839.2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35">
        <f aca="true" t="shared" si="0" ref="W14:W42">SUM(C14:V14)</f>
        <v>85839.2</v>
      </c>
      <c r="X14" s="33">
        <f>IF(Паспорт!P15&gt;0,Паспорт!P15,X13)</f>
        <v>34.96</v>
      </c>
      <c r="Y14" s="25"/>
      <c r="Z14" s="113"/>
      <c r="AA14" s="113"/>
    </row>
    <row r="15" spans="2:27" ht="15.75">
      <c r="B15" s="17">
        <v>3</v>
      </c>
      <c r="C15" s="88">
        <v>81259.02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35">
        <f t="shared" si="0"/>
        <v>81259.02</v>
      </c>
      <c r="X15" s="33">
        <f>IF(Паспорт!P16&gt;0,Паспорт!P16,X14)</f>
        <v>34.96</v>
      </c>
      <c r="Y15" s="25"/>
      <c r="Z15" s="113"/>
      <c r="AA15" s="113"/>
    </row>
    <row r="16" spans="2:27" ht="15.75">
      <c r="B16" s="17">
        <v>4</v>
      </c>
      <c r="C16" s="88">
        <v>86477.91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35">
        <f t="shared" si="0"/>
        <v>86477.91</v>
      </c>
      <c r="X16" s="33">
        <f>IF(Паспорт!P17&gt;0,Паспорт!P17,X15)</f>
        <v>34.96</v>
      </c>
      <c r="Y16" s="25"/>
      <c r="Z16" s="113"/>
      <c r="AA16" s="113"/>
    </row>
    <row r="17" spans="2:27" ht="15.75">
      <c r="B17" s="17">
        <v>5</v>
      </c>
      <c r="C17" s="88">
        <v>76940.84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5">
        <f t="shared" si="0"/>
        <v>76940.84</v>
      </c>
      <c r="X17" s="33">
        <f>IF(Паспорт!P18&gt;0,Паспорт!P18,X16)</f>
        <v>34.96</v>
      </c>
      <c r="Y17" s="25"/>
      <c r="Z17" s="113"/>
      <c r="AA17" s="113"/>
    </row>
    <row r="18" spans="2:27" ht="15.75" customHeight="1">
      <c r="B18" s="17">
        <v>6</v>
      </c>
      <c r="C18" s="88">
        <v>73987.04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35">
        <f t="shared" si="0"/>
        <v>73987.04</v>
      </c>
      <c r="X18" s="33">
        <f>IF(Паспорт!P19&gt;0,Паспорт!P19,X17)</f>
        <v>34.86</v>
      </c>
      <c r="Y18" s="25"/>
      <c r="Z18" s="113"/>
      <c r="AA18" s="113"/>
    </row>
    <row r="19" spans="2:27" ht="15.75">
      <c r="B19" s="17">
        <v>7</v>
      </c>
      <c r="C19" s="88">
        <v>69652.18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35">
        <f t="shared" si="0"/>
        <v>69652.18</v>
      </c>
      <c r="X19" s="33">
        <f>IF(Паспорт!P20&gt;0,Паспорт!P20,X18)</f>
        <v>34.86</v>
      </c>
      <c r="Y19" s="25"/>
      <c r="Z19" s="113"/>
      <c r="AA19" s="113"/>
    </row>
    <row r="20" spans="2:27" ht="15.75">
      <c r="B20" s="17">
        <v>8</v>
      </c>
      <c r="C20" s="88">
        <v>97388.7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35">
        <f t="shared" si="0"/>
        <v>97388.7</v>
      </c>
      <c r="X20" s="33">
        <f>IF(Паспорт!P21&gt;0,Паспорт!P21,X19)</f>
        <v>34.86</v>
      </c>
      <c r="Y20" s="25"/>
      <c r="Z20" s="113"/>
      <c r="AA20" s="113"/>
    </row>
    <row r="21" spans="2:26" ht="15" customHeight="1">
      <c r="B21" s="17">
        <v>9</v>
      </c>
      <c r="C21" s="88">
        <v>103017.43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5">
        <f t="shared" si="0"/>
        <v>103017.43</v>
      </c>
      <c r="X21" s="33">
        <f>IF(Паспорт!P22&gt;0,Паспорт!P22,X20)</f>
        <v>34.86</v>
      </c>
      <c r="Y21" s="25"/>
      <c r="Z21" s="31"/>
    </row>
    <row r="22" spans="2:26" ht="15.75">
      <c r="B22" s="17">
        <v>10</v>
      </c>
      <c r="C22" s="88">
        <v>105742.77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35">
        <f t="shared" si="0"/>
        <v>105742.77</v>
      </c>
      <c r="X22" s="33">
        <f>IF(Паспорт!P23&gt;0,Паспорт!P23,X21)</f>
        <v>34.86</v>
      </c>
      <c r="Y22" s="25"/>
      <c r="Z22" s="31"/>
    </row>
    <row r="23" spans="2:26" ht="15.75">
      <c r="B23" s="17">
        <v>11</v>
      </c>
      <c r="C23" s="88">
        <v>109572.84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35">
        <f t="shared" si="0"/>
        <v>109572.84</v>
      </c>
      <c r="X23" s="33">
        <f>IF(Паспорт!P24&gt;0,Паспорт!P24,X22)</f>
        <v>34.86</v>
      </c>
      <c r="Y23" s="25"/>
      <c r="Z23" s="31"/>
    </row>
    <row r="24" spans="2:26" ht="15.75">
      <c r="B24" s="17">
        <v>12</v>
      </c>
      <c r="C24" s="88">
        <v>117401.05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35">
        <f t="shared" si="0"/>
        <v>117401.05</v>
      </c>
      <c r="X24" s="33">
        <f>IF(Паспорт!P25&gt;0,Паспорт!P25,X23)</f>
        <v>34.86</v>
      </c>
      <c r="Y24" s="25"/>
      <c r="Z24" s="31"/>
    </row>
    <row r="25" spans="2:26" ht="15.75">
      <c r="B25" s="17">
        <v>13</v>
      </c>
      <c r="C25" s="88">
        <v>110369.51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35">
        <f t="shared" si="0"/>
        <v>110369.51</v>
      </c>
      <c r="X25" s="33">
        <f>IF(Паспорт!P26&gt;0,Паспорт!P26,X24)</f>
        <v>34.83</v>
      </c>
      <c r="Y25" s="25"/>
      <c r="Z25" s="31"/>
    </row>
    <row r="26" spans="2:26" ht="15.75">
      <c r="B26" s="17">
        <v>14</v>
      </c>
      <c r="C26" s="88">
        <v>107013.54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35">
        <f t="shared" si="0"/>
        <v>107013.54</v>
      </c>
      <c r="X26" s="33">
        <f>IF(Паспорт!P27&gt;0,Паспорт!P27,X25)</f>
        <v>34.83</v>
      </c>
      <c r="Y26" s="25"/>
      <c r="Z26" s="31"/>
    </row>
    <row r="27" spans="2:26" ht="15.75">
      <c r="B27" s="17">
        <v>15</v>
      </c>
      <c r="C27" s="88">
        <v>106864.18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35">
        <f t="shared" si="0"/>
        <v>106864.18</v>
      </c>
      <c r="X27" s="33">
        <f>IF(Паспорт!P28&gt;0,Паспорт!P28,X26)</f>
        <v>34.83</v>
      </c>
      <c r="Y27" s="25"/>
      <c r="Z27" s="31"/>
    </row>
    <row r="28" spans="2:26" ht="15.75">
      <c r="B28" s="19">
        <v>16</v>
      </c>
      <c r="C28" s="88">
        <v>105970.14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35">
        <f t="shared" si="0"/>
        <v>105970.14</v>
      </c>
      <c r="X28" s="33">
        <f>IF(Паспорт!P29&gt;0,Паспорт!P29,X27)</f>
        <v>34.83</v>
      </c>
      <c r="Y28" s="25"/>
      <c r="Z28" s="31"/>
    </row>
    <row r="29" spans="2:26" ht="15.75">
      <c r="B29" s="19">
        <v>17</v>
      </c>
      <c r="C29" s="88">
        <v>104899.52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35">
        <f t="shared" si="0"/>
        <v>104899.52</v>
      </c>
      <c r="X29" s="33">
        <f>IF(Паспорт!P30&gt;0,Паспорт!P30,X28)</f>
        <v>34.83</v>
      </c>
      <c r="Y29" s="25"/>
      <c r="Z29" s="31"/>
    </row>
    <row r="30" spans="2:26" ht="15.75">
      <c r="B30" s="19">
        <v>18</v>
      </c>
      <c r="C30" s="88">
        <v>106917.06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35">
        <f t="shared" si="0"/>
        <v>106917.06</v>
      </c>
      <c r="X30" s="33">
        <f>IF(Паспорт!P31&gt;0,Паспорт!P31,X29)</f>
        <v>34.83</v>
      </c>
      <c r="Y30" s="25"/>
      <c r="Z30" s="31"/>
    </row>
    <row r="31" spans="2:26" ht="15.75">
      <c r="B31" s="19">
        <v>19</v>
      </c>
      <c r="C31" s="88">
        <v>107657.1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5">
        <f t="shared" si="0"/>
        <v>107657.1</v>
      </c>
      <c r="X31" s="33">
        <f>IF(Паспорт!P32&gt;0,Паспорт!P32,X30)</f>
        <v>34.83</v>
      </c>
      <c r="Y31" s="25"/>
      <c r="Z31" s="31"/>
    </row>
    <row r="32" spans="2:26" ht="15.75">
      <c r="B32" s="19">
        <v>20</v>
      </c>
      <c r="C32" s="88">
        <v>112746.57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35">
        <f t="shared" si="0"/>
        <v>112746.57</v>
      </c>
      <c r="X32" s="33">
        <f>IF(Паспорт!P33&gt;0,Паспорт!P33,X31)</f>
        <v>34.88</v>
      </c>
      <c r="Y32" s="25"/>
      <c r="Z32" s="31"/>
    </row>
    <row r="33" spans="2:26" ht="15.75">
      <c r="B33" s="19">
        <v>21</v>
      </c>
      <c r="C33" s="88">
        <v>121701.54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35">
        <f t="shared" si="0"/>
        <v>121701.54</v>
      </c>
      <c r="X33" s="33">
        <f>IF(Паспорт!P34&gt;0,Паспорт!P34,X32)</f>
        <v>34.88</v>
      </c>
      <c r="Y33" s="25"/>
      <c r="Z33" s="31"/>
    </row>
    <row r="34" spans="2:26" ht="15.75">
      <c r="B34" s="19">
        <v>22</v>
      </c>
      <c r="C34" s="88">
        <v>119147.2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35">
        <f t="shared" si="0"/>
        <v>119147.2</v>
      </c>
      <c r="X34" s="33">
        <f>IF(Паспорт!P35&gt;0,Паспорт!P35,X33)</f>
        <v>34.88</v>
      </c>
      <c r="Y34" s="25"/>
      <c r="Z34" s="31"/>
    </row>
    <row r="35" spans="2:26" ht="15.75">
      <c r="B35" s="19">
        <v>23</v>
      </c>
      <c r="C35" s="88">
        <v>120574.99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5">
        <f t="shared" si="0"/>
        <v>120574.99</v>
      </c>
      <c r="X35" s="33">
        <f>IF(Паспорт!P36&gt;0,Паспорт!P36,X34)</f>
        <v>34.88</v>
      </c>
      <c r="Y35" s="25"/>
      <c r="Z35" s="31"/>
    </row>
    <row r="36" spans="2:26" ht="15.75">
      <c r="B36" s="19">
        <v>24</v>
      </c>
      <c r="C36" s="88">
        <v>117043.14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5">
        <f t="shared" si="0"/>
        <v>117043.14</v>
      </c>
      <c r="X36" s="33">
        <f>IF(Паспорт!P37&gt;0,Паспорт!P37,X35)</f>
        <v>34.88</v>
      </c>
      <c r="Y36" s="25"/>
      <c r="Z36" s="31"/>
    </row>
    <row r="37" spans="2:26" ht="15.75">
      <c r="B37" s="19">
        <v>25</v>
      </c>
      <c r="C37" s="88">
        <v>128653.46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35">
        <f t="shared" si="0"/>
        <v>128653.46</v>
      </c>
      <c r="X37" s="33">
        <f>IF(Паспорт!P38&gt;0,Паспорт!P38,X36)</f>
        <v>34.88</v>
      </c>
      <c r="Y37" s="25"/>
      <c r="Z37" s="31"/>
    </row>
    <row r="38" spans="2:26" ht="15.75">
      <c r="B38" s="19">
        <v>26</v>
      </c>
      <c r="C38" s="88">
        <v>117699.69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35">
        <f t="shared" si="0"/>
        <v>117699.69</v>
      </c>
      <c r="X38" s="33">
        <f>IF(Паспорт!P39&gt;0,Паспорт!P39,X37)</f>
        <v>34.88</v>
      </c>
      <c r="Y38" s="25"/>
      <c r="Z38" s="31"/>
    </row>
    <row r="39" spans="2:26" ht="15.75">
      <c r="B39" s="19">
        <v>27</v>
      </c>
      <c r="C39" s="88">
        <v>105919.35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35">
        <f t="shared" si="0"/>
        <v>105919.35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88">
        <v>101296.98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5">
        <f t="shared" si="0"/>
        <v>101296.98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88">
        <v>98853.17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35">
        <f t="shared" si="0"/>
        <v>98853.17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88">
        <v>107742.48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35">
        <f t="shared" si="0"/>
        <v>107742.48</v>
      </c>
      <c r="X42" s="33">
        <f>IF(Паспорт!P43&gt;0,Паспорт!P43,X41)</f>
        <v>35.01</v>
      </c>
      <c r="Y42" s="25"/>
      <c r="Z42" s="31"/>
    </row>
    <row r="43" spans="2:26" ht="12.75" customHeight="1" hidden="1">
      <c r="B43" s="19">
        <v>31</v>
      </c>
      <c r="C43" s="88">
        <v>101858.61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35">
        <f>SUM(C43:V43)</f>
        <v>101858.61</v>
      </c>
      <c r="X43" s="33">
        <f>IF(Паспорт!P44&gt;0,Паспорт!P44,X42)</f>
        <v>35.01</v>
      </c>
      <c r="Y43" s="25"/>
      <c r="Z43" s="31"/>
    </row>
    <row r="44" spans="2:27" ht="66" customHeight="1">
      <c r="B44" s="19" t="s">
        <v>42</v>
      </c>
      <c r="C44" s="37">
        <f>SUM(C13:C43)</f>
        <v>3188480.9000000004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3188480.9000000004</v>
      </c>
      <c r="X44" s="34">
        <f>SUMPRODUCT(X13:X42,W13:W42)/SUM(W13:W42)</f>
        <v>34.891494447381824</v>
      </c>
      <c r="Y44" s="30"/>
      <c r="Z44" s="119" t="s">
        <v>43</v>
      </c>
      <c r="AA44" s="119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27"/>
      <c r="Z46"/>
    </row>
    <row r="47" spans="3:4" ht="12.75">
      <c r="C47" s="1"/>
      <c r="D47" s="1"/>
    </row>
    <row r="48" spans="2:25" ht="15">
      <c r="B48" s="38"/>
      <c r="C48" s="13" t="s">
        <v>70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71</v>
      </c>
      <c r="X48" s="40"/>
      <c r="Y48" s="28"/>
    </row>
    <row r="49" spans="3:25" ht="12.75">
      <c r="C49" s="1"/>
      <c r="D49" s="1" t="s">
        <v>39</v>
      </c>
      <c r="O49" s="2"/>
      <c r="P49" s="16" t="s">
        <v>54</v>
      </c>
      <c r="Q49" s="16"/>
      <c r="W49" s="15" t="s">
        <v>55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56</v>
      </c>
      <c r="X50" s="14"/>
      <c r="Y50" s="29"/>
    </row>
    <row r="51" spans="3:25" ht="12.75">
      <c r="C51" s="1"/>
      <c r="D51" s="1" t="s">
        <v>40</v>
      </c>
      <c r="O51" s="2"/>
      <c r="P51" s="15" t="s">
        <v>57</v>
      </c>
      <c r="Q51" s="15"/>
      <c r="W51" s="15" t="s">
        <v>55</v>
      </c>
      <c r="Y51" s="2"/>
    </row>
  </sheetData>
  <sheetProtection/>
  <mergeCells count="30"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B33" sqref="B3:B33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6" ht="12.75">
      <c r="A3">
        <v>1</v>
      </c>
      <c r="B3">
        <v>78273.69</v>
      </c>
      <c r="C3">
        <v>68.105</v>
      </c>
      <c r="D3">
        <v>2.33</v>
      </c>
      <c r="E3">
        <v>14.75</v>
      </c>
      <c r="F3">
        <v>0.7287</v>
      </c>
    </row>
    <row r="4" spans="1:6" ht="12.75">
      <c r="A4">
        <v>2</v>
      </c>
      <c r="B4">
        <v>85839.2</v>
      </c>
      <c r="C4">
        <v>82.185</v>
      </c>
      <c r="D4">
        <v>2.35</v>
      </c>
      <c r="E4">
        <v>15.03</v>
      </c>
      <c r="F4">
        <v>0.7287</v>
      </c>
    </row>
    <row r="5" spans="1:6" ht="12.75">
      <c r="A5">
        <v>3</v>
      </c>
      <c r="B5">
        <v>81259.02</v>
      </c>
      <c r="C5">
        <v>70.182</v>
      </c>
      <c r="D5">
        <v>2.34</v>
      </c>
      <c r="E5">
        <v>13.4</v>
      </c>
      <c r="F5">
        <v>0.7288</v>
      </c>
    </row>
    <row r="6" spans="1:7" ht="12.75">
      <c r="A6">
        <v>4</v>
      </c>
      <c r="B6">
        <v>86477.91</v>
      </c>
      <c r="C6">
        <v>79.418</v>
      </c>
      <c r="D6">
        <v>2.32</v>
      </c>
      <c r="E6">
        <v>13.63</v>
      </c>
      <c r="F6">
        <v>0.7288</v>
      </c>
      <c r="G6" t="s">
        <v>66</v>
      </c>
    </row>
    <row r="7" spans="1:7" ht="12.75">
      <c r="A7">
        <v>5</v>
      </c>
      <c r="B7">
        <v>76940.84</v>
      </c>
      <c r="C7" t="s">
        <v>75</v>
      </c>
      <c r="D7" t="s">
        <v>76</v>
      </c>
      <c r="E7" t="s">
        <v>77</v>
      </c>
      <c r="F7" t="s">
        <v>78</v>
      </c>
      <c r="G7" t="s">
        <v>72</v>
      </c>
    </row>
    <row r="8" spans="1:6" ht="12.75">
      <c r="A8">
        <v>6</v>
      </c>
      <c r="B8">
        <v>73987.04</v>
      </c>
      <c r="C8">
        <v>58.856</v>
      </c>
      <c r="D8">
        <v>2.33</v>
      </c>
      <c r="E8">
        <v>16.45</v>
      </c>
      <c r="F8">
        <v>0.7286</v>
      </c>
    </row>
    <row r="9" spans="1:6" ht="12.75">
      <c r="A9">
        <v>7</v>
      </c>
      <c r="B9">
        <v>69652.18</v>
      </c>
      <c r="C9">
        <v>52.464</v>
      </c>
      <c r="D9">
        <v>2.35</v>
      </c>
      <c r="E9">
        <v>14.7</v>
      </c>
      <c r="F9">
        <v>0.7284</v>
      </c>
    </row>
    <row r="10" spans="1:6" ht="12.75">
      <c r="A10">
        <v>8</v>
      </c>
      <c r="B10">
        <v>97388.7</v>
      </c>
      <c r="C10">
        <v>104.578</v>
      </c>
      <c r="D10">
        <v>2.32</v>
      </c>
      <c r="E10">
        <v>14.79</v>
      </c>
      <c r="F10">
        <v>0.7288</v>
      </c>
    </row>
    <row r="11" spans="1:6" ht="12.75">
      <c r="A11">
        <v>9</v>
      </c>
      <c r="B11">
        <v>103017.43</v>
      </c>
      <c r="C11">
        <v>117.527</v>
      </c>
      <c r="D11">
        <v>2.31</v>
      </c>
      <c r="E11">
        <v>15.18</v>
      </c>
      <c r="F11">
        <v>0.7286</v>
      </c>
    </row>
    <row r="12" spans="1:7" ht="12.75">
      <c r="A12">
        <v>10</v>
      </c>
      <c r="B12">
        <v>105742.77</v>
      </c>
      <c r="C12">
        <v>125.553</v>
      </c>
      <c r="D12">
        <v>2.3</v>
      </c>
      <c r="E12">
        <v>14.61</v>
      </c>
      <c r="F12">
        <v>0.7289</v>
      </c>
      <c r="G12" t="s">
        <v>66</v>
      </c>
    </row>
    <row r="13" spans="1:7" ht="12.75">
      <c r="A13">
        <v>11</v>
      </c>
      <c r="B13">
        <v>109572.84</v>
      </c>
      <c r="C13" t="s">
        <v>79</v>
      </c>
      <c r="D13" t="s">
        <v>80</v>
      </c>
      <c r="E13" t="s">
        <v>81</v>
      </c>
      <c r="F13" t="s">
        <v>82</v>
      </c>
      <c r="G13" t="s">
        <v>72</v>
      </c>
    </row>
    <row r="14" spans="1:6" ht="12.75">
      <c r="A14">
        <v>12</v>
      </c>
      <c r="B14">
        <v>117401.05</v>
      </c>
      <c r="C14">
        <v>149.676</v>
      </c>
      <c r="D14">
        <v>2.27</v>
      </c>
      <c r="E14">
        <v>13.71</v>
      </c>
      <c r="F14">
        <v>0.7288</v>
      </c>
    </row>
    <row r="15" spans="1:6" ht="12.75">
      <c r="A15">
        <v>13</v>
      </c>
      <c r="B15">
        <v>110369.51</v>
      </c>
      <c r="C15">
        <v>131.256</v>
      </c>
      <c r="D15">
        <v>2.31</v>
      </c>
      <c r="E15">
        <v>13.46</v>
      </c>
      <c r="F15">
        <v>0.7285</v>
      </c>
    </row>
    <row r="16" spans="1:6" ht="12.75">
      <c r="A16">
        <v>14</v>
      </c>
      <c r="B16">
        <v>107013.54</v>
      </c>
      <c r="C16">
        <v>126.939</v>
      </c>
      <c r="D16">
        <v>2.28</v>
      </c>
      <c r="E16">
        <v>10.47</v>
      </c>
      <c r="F16">
        <v>0.7285</v>
      </c>
    </row>
    <row r="17" spans="1:6" ht="12.75">
      <c r="A17">
        <v>15</v>
      </c>
      <c r="B17">
        <v>106864.18</v>
      </c>
      <c r="C17">
        <v>123.08</v>
      </c>
      <c r="D17">
        <v>2.3</v>
      </c>
      <c r="E17">
        <v>11.71</v>
      </c>
      <c r="F17">
        <v>0.7288</v>
      </c>
    </row>
    <row r="18" spans="1:6" ht="12.75">
      <c r="A18">
        <v>16</v>
      </c>
      <c r="B18">
        <v>105970.14</v>
      </c>
      <c r="C18">
        <v>121.227</v>
      </c>
      <c r="D18">
        <v>2.29</v>
      </c>
      <c r="E18">
        <v>12.78</v>
      </c>
      <c r="F18">
        <v>0.729</v>
      </c>
    </row>
    <row r="19" spans="1:7" ht="12.75">
      <c r="A19">
        <v>17</v>
      </c>
      <c r="B19">
        <v>104899.52</v>
      </c>
      <c r="C19">
        <v>123.164</v>
      </c>
      <c r="D19">
        <v>2.28</v>
      </c>
      <c r="E19">
        <v>14.55</v>
      </c>
      <c r="F19">
        <v>0.7293</v>
      </c>
      <c r="G19" t="s">
        <v>66</v>
      </c>
    </row>
    <row r="20" spans="1:6" ht="12.75">
      <c r="A20">
        <v>18</v>
      </c>
      <c r="B20">
        <v>106917.06</v>
      </c>
      <c r="C20">
        <v>122.791</v>
      </c>
      <c r="D20">
        <v>2.31</v>
      </c>
      <c r="E20">
        <v>13.75</v>
      </c>
      <c r="F20">
        <v>0.7289</v>
      </c>
    </row>
    <row r="21" spans="1:6" ht="12.75">
      <c r="A21">
        <v>19</v>
      </c>
      <c r="B21">
        <v>107657.1</v>
      </c>
      <c r="C21">
        <v>122.649</v>
      </c>
      <c r="D21">
        <v>2.32</v>
      </c>
      <c r="E21">
        <v>11.41</v>
      </c>
      <c r="F21">
        <v>0.7284</v>
      </c>
    </row>
    <row r="22" spans="1:6" ht="12.75">
      <c r="A22">
        <v>20</v>
      </c>
      <c r="B22">
        <v>112746.57</v>
      </c>
      <c r="C22">
        <v>131.584</v>
      </c>
      <c r="D22">
        <v>2.33</v>
      </c>
      <c r="E22">
        <v>12.36</v>
      </c>
      <c r="F22">
        <v>0.7285</v>
      </c>
    </row>
    <row r="23" spans="1:6" ht="12.75">
      <c r="A23">
        <v>21</v>
      </c>
      <c r="B23">
        <v>121701.54</v>
      </c>
      <c r="C23">
        <v>154.328</v>
      </c>
      <c r="D23">
        <v>2.32</v>
      </c>
      <c r="E23">
        <v>12.55</v>
      </c>
      <c r="F23">
        <v>0.7283</v>
      </c>
    </row>
    <row r="24" spans="1:6" ht="12.75">
      <c r="A24">
        <v>22</v>
      </c>
      <c r="B24">
        <v>119147.2</v>
      </c>
      <c r="C24">
        <v>150.616</v>
      </c>
      <c r="D24">
        <v>2.31</v>
      </c>
      <c r="E24">
        <v>13.46</v>
      </c>
      <c r="F24">
        <v>0.7279</v>
      </c>
    </row>
    <row r="25" spans="1:6" ht="12.75">
      <c r="A25">
        <v>23</v>
      </c>
      <c r="B25">
        <v>120574.99</v>
      </c>
      <c r="C25">
        <v>153.815</v>
      </c>
      <c r="D25">
        <v>2.3</v>
      </c>
      <c r="E25">
        <v>13.64</v>
      </c>
      <c r="F25">
        <v>0.7279</v>
      </c>
    </row>
    <row r="26" spans="1:6" ht="12.75">
      <c r="A26">
        <v>24</v>
      </c>
      <c r="B26">
        <v>117043.14</v>
      </c>
      <c r="C26">
        <v>144.861</v>
      </c>
      <c r="D26">
        <v>2.28</v>
      </c>
      <c r="E26">
        <v>13.17</v>
      </c>
      <c r="F26">
        <v>0.7284</v>
      </c>
    </row>
    <row r="27" spans="1:6" ht="12.75">
      <c r="A27">
        <v>25</v>
      </c>
      <c r="B27">
        <v>128653.46</v>
      </c>
      <c r="C27">
        <v>180.149</v>
      </c>
      <c r="D27">
        <v>2.27</v>
      </c>
      <c r="E27">
        <v>12.56</v>
      </c>
      <c r="F27">
        <v>0.7286</v>
      </c>
    </row>
    <row r="28" spans="1:7" ht="12.75">
      <c r="A28">
        <v>26</v>
      </c>
      <c r="B28">
        <v>117699.69</v>
      </c>
      <c r="C28">
        <v>156.514</v>
      </c>
      <c r="D28">
        <v>2.27</v>
      </c>
      <c r="E28">
        <v>12.22</v>
      </c>
      <c r="F28">
        <v>0.7291</v>
      </c>
      <c r="G28" t="s">
        <v>66</v>
      </c>
    </row>
    <row r="29" spans="1:6" ht="12.75">
      <c r="A29">
        <v>27</v>
      </c>
      <c r="B29">
        <v>105919.35</v>
      </c>
      <c r="C29">
        <v>121.728</v>
      </c>
      <c r="D29">
        <v>2.3</v>
      </c>
      <c r="E29">
        <v>13.16</v>
      </c>
      <c r="F29">
        <v>0.729</v>
      </c>
    </row>
    <row r="30" spans="1:6" ht="12.75">
      <c r="A30">
        <v>28</v>
      </c>
      <c r="B30">
        <v>101296.98</v>
      </c>
      <c r="C30">
        <v>109.705</v>
      </c>
      <c r="D30">
        <v>2.31</v>
      </c>
      <c r="E30">
        <v>13.67</v>
      </c>
      <c r="F30">
        <v>0.729</v>
      </c>
    </row>
    <row r="31" spans="1:6" ht="12.75">
      <c r="A31">
        <v>29</v>
      </c>
      <c r="B31">
        <v>98853.17</v>
      </c>
      <c r="C31">
        <v>110.439</v>
      </c>
      <c r="D31">
        <v>2.29</v>
      </c>
      <c r="E31">
        <v>14.32</v>
      </c>
      <c r="F31">
        <v>0.7288</v>
      </c>
    </row>
    <row r="32" spans="1:6" ht="12.75">
      <c r="A32">
        <v>30</v>
      </c>
      <c r="B32">
        <v>107742.48</v>
      </c>
      <c r="C32">
        <v>125.877</v>
      </c>
      <c r="D32">
        <v>2.27</v>
      </c>
      <c r="E32">
        <v>14.37</v>
      </c>
      <c r="F32">
        <v>0.7289</v>
      </c>
    </row>
    <row r="33" spans="1:6" ht="12.75">
      <c r="A33">
        <v>31</v>
      </c>
      <c r="B33">
        <v>101858.61</v>
      </c>
      <c r="C33">
        <v>118.489</v>
      </c>
      <c r="D33">
        <v>2.25</v>
      </c>
      <c r="E33">
        <v>11.19</v>
      </c>
      <c r="F33">
        <v>0.729</v>
      </c>
    </row>
    <row r="34" spans="1:7" ht="12.75">
      <c r="A34" t="s">
        <v>67</v>
      </c>
      <c r="B34" t="s">
        <v>83</v>
      </c>
      <c r="C34" t="s">
        <v>84</v>
      </c>
      <c r="D34" t="s">
        <v>85</v>
      </c>
      <c r="E34" t="s">
        <v>86</v>
      </c>
      <c r="F34" t="s">
        <v>87</v>
      </c>
      <c r="G3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2016-08-08T09:01:04Z</cp:lastPrinted>
  <dcterms:created xsi:type="dcterms:W3CDTF">2010-01-29T08:37:16Z</dcterms:created>
  <dcterms:modified xsi:type="dcterms:W3CDTF">2016-10-05T10:45:40Z</dcterms:modified>
  <cp:category/>
  <cp:version/>
  <cp:contentType/>
  <cp:contentStatus/>
</cp:coreProperties>
</file>