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600" windowHeight="10740" activeTab="3"/>
  </bookViews>
  <sheets>
    <sheet name="Паспорт" sheetId="1" r:id="rId1"/>
    <sheet name="Додаток 1" sheetId="2" r:id="rId2"/>
    <sheet name="Додаток2" sheetId="3" r:id="rId3"/>
    <sheet name="Додаток 3" sheetId="4" r:id="rId4"/>
  </sheets>
  <definedNames>
    <definedName name="_Hlk21234135" localSheetId="1">'Додаток 1'!$C$17</definedName>
    <definedName name="_Hlk21234135" localSheetId="0">'Паспорт'!$C$18</definedName>
    <definedName name="OLE_LINK2" localSheetId="1">'Додаток 1'!#REF!</definedName>
    <definedName name="OLE_LINK2" localSheetId="0">'Паспорт'!$Y$13</definedName>
    <definedName name="OLE_LINK3" localSheetId="1">'Додаток 1'!#REF!</definedName>
    <definedName name="OLE_LINK3" localSheetId="0">'Паспорт'!#REF!</definedName>
    <definedName name="OLE_LINK5" localSheetId="1">'Додаток 1'!#REF!</definedName>
    <definedName name="OLE_LINK5" localSheetId="0">'Паспорт'!#REF!</definedName>
    <definedName name="_xlnm.Print_Area" localSheetId="1">'Додаток 1'!$A$1:$K$53</definedName>
    <definedName name="_xlnm.Print_Area" localSheetId="3">'Додаток 3'!$A$1:$K$54</definedName>
    <definedName name="_xlnm.Print_Area" localSheetId="2">'Додаток2'!$A$1:$X$56</definedName>
    <definedName name="_xlnm.Print_Area" localSheetId="0">'Паспорт'!$A$1:$Y$54</definedName>
  </definedNames>
  <calcPr fullCalcOnLoad="1"/>
</workbook>
</file>

<file path=xl/sharedStrings.xml><?xml version="1.0" encoding="utf-8"?>
<sst xmlns="http://schemas.openxmlformats.org/spreadsheetml/2006/main" count="158" uniqueCount="102">
  <si>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</si>
  <si>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</si>
  <si>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</si>
  <si>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</si>
  <si>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</si>
  <si>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</si>
  <si>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</si>
  <si>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</si>
  <si>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</si>
  <si>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</si>
  <si>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</si>
  <si>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</si>
  <si>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</si>
  <si>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</si>
  <si>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</si>
  <si>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</si>
  <si>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</si>
  <si>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</si>
  <si>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</si>
  <si>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</si>
  <si>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</si>
  <si>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</si>
  <si>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</si>
  <si>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</si>
  <si>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</si>
  <si>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</si>
  <si>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</si>
  <si>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</si>
  <si>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</si>
  <si>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</si>
  <si>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</si>
  <si>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</si>
  <si>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</si>
  <si>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</si>
  <si>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</si>
  <si>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</si>
  <si>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</si>
  <si>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</si>
  <si>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 xml:space="preserve"> 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</si>
  <si>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</si>
  <si>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</si>
  <si>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</si>
  <si>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</si>
  <si>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</si>
  <si>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Теплота згоряння ниижа, (за поточну добу та середньозважене значення за місяць) МДж/м3</t>
  </si>
  <si>
    <t xml:space="preserve">Дніпропетровський ПМ Запорізького ЛВУМГ </t>
  </si>
  <si>
    <t>ГРС №7 м. Дніпропетровськ</t>
  </si>
  <si>
    <t xml:space="preserve"> ГРС №6 м. Дніпропетровськ</t>
  </si>
  <si>
    <t>ГРС Придніпровська</t>
  </si>
  <si>
    <t>ГРС Красноармійська</t>
  </si>
  <si>
    <t>ГРС Аеропорт</t>
  </si>
  <si>
    <t>ГРС За мир</t>
  </si>
  <si>
    <t>ГРС №6 м. Дніпропетровськ, ГРС Придніпровська, ГРС Красноармійська, ГРС Аеропорт, ГРС За мир.</t>
  </si>
  <si>
    <t xml:space="preserve">          переданого Запорізьким ЛВУМГ  та прийнятого ПАТ "Дніпрогаз" по ГРС №7 м. Дніпропетровськ, </t>
  </si>
  <si>
    <t xml:space="preserve">Краснопільський п/м Запорізьке ЛВУМГ </t>
  </si>
  <si>
    <t>Свідоцтво про атестацію № ПЧ 07-0/1548-2015 дійсне до  10.06.2018р.</t>
  </si>
  <si>
    <t>Дереновський О.Б.</t>
  </si>
  <si>
    <t xml:space="preserve">  прізвище</t>
  </si>
  <si>
    <t>ГРС с. Васильківка</t>
  </si>
  <si>
    <t xml:space="preserve"> ГРС с. Катеринівка</t>
  </si>
  <si>
    <t>ГРС с. Просяна</t>
  </si>
  <si>
    <t>ГРС с. Покровка</t>
  </si>
  <si>
    <t>ГРС с. Володимирівка</t>
  </si>
  <si>
    <t>ГРС с. Солоне</t>
  </si>
  <si>
    <t>ГРС с. Томаківка</t>
  </si>
  <si>
    <t>ГРС с.Романки</t>
  </si>
  <si>
    <t>ГРС с. Попасне</t>
  </si>
  <si>
    <t>ГРС м.Синельниково</t>
  </si>
  <si>
    <t>ГРС с.Тернівка</t>
  </si>
  <si>
    <t>ГРС с. Юрївка</t>
  </si>
  <si>
    <t>ГРС с. Петропавлівка</t>
  </si>
  <si>
    <t>ГРС смт. Межова</t>
  </si>
  <si>
    <t xml:space="preserve">          переданого Запорізьким ЛВУМГ  та прийнятого ПАТ "Дніпропетровськгаз" </t>
  </si>
  <si>
    <t>ГРС с. Водолазьке</t>
  </si>
  <si>
    <t>ГРС с. Варварівка</t>
  </si>
  <si>
    <t>ГРС с. Славгород</t>
  </si>
  <si>
    <t>по ГРС с. Водолазьке, ГРС с. Варварівка, ГРС с. Славгород</t>
  </si>
  <si>
    <t>Завідувач лабораторії</t>
  </si>
  <si>
    <t xml:space="preserve">ГРС  смт. Васильківка, ГРС с. Катеринівка, ГРС с. Просяна, ГРС смт. Покровське,  ГРС с. Володимирівка, ГРС смт. Солоне, ГРС смт. Томаківка, ГРС с. Романки, </t>
  </si>
  <si>
    <t xml:space="preserve"> ГРС с. Варварівка, ГРС смт. Славгород     з газопроводу   ШДО-ШДКРІ  за період з   01.09.2016   по   30.09.2016  </t>
  </si>
  <si>
    <t xml:space="preserve"> ГРС с. Попасне, ГРС м. Синельникове,  ГРС м. Тернівка,  ГРС смт. Юр'ївка, ГРС смт. Петропавлівка, ГРС смт. Межова, ГРС с. Водолазьке,</t>
  </si>
  <si>
    <r>
      <t xml:space="preserve">  переданого Запорізьким ЛВУМГ  та прийнятого ПАТ "Дніпрогаз", ПАТ " Дніпропетровськгаз"   по  </t>
    </r>
    <r>
      <rPr>
        <b/>
        <sz val="10"/>
        <rFont val="Arial"/>
        <family val="2"/>
      </rPr>
      <t xml:space="preserve"> ГРС  6  м. Дніпропетровськ</t>
    </r>
    <r>
      <rPr>
        <sz val="10"/>
        <rFont val="Arial"/>
        <family val="2"/>
      </rPr>
      <t xml:space="preserve">,  </t>
    </r>
  </si>
  <si>
    <r>
      <t xml:space="preserve">    з газопроводу   ШДО-ШДКРІ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 xml:space="preserve"> </t>
    </r>
  </si>
  <si>
    <r>
      <t xml:space="preserve">  переданого Запорізьким ЛВУМГ  та прийнятого ПАТ "Дніпрогаз", ПАТ " Дніпропетровськгаз"   по 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</si>
  <si>
    <t>відсутні</t>
  </si>
  <si>
    <t>10636.0449*</t>
  </si>
  <si>
    <t>3261.7002*</t>
  </si>
  <si>
    <t>27777.2402*</t>
  </si>
  <si>
    <t>32513.0605*</t>
  </si>
  <si>
    <t>13747.8076*</t>
  </si>
  <si>
    <t>7495.3018*</t>
  </si>
  <si>
    <t>2933.1257*</t>
  </si>
  <si>
    <t>5035.2168*</t>
  </si>
  <si>
    <t>7545.7603*</t>
  </si>
  <si>
    <t>3861.8413*</t>
  </si>
  <si>
    <t>7857.1235*</t>
  </si>
  <si>
    <r>
      <t xml:space="preserve">    з газопроводу   ШДКРІ 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01.09.2016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30.09.2016 </t>
    </r>
    <r>
      <rPr>
        <u val="single"/>
        <sz val="11"/>
        <rFont val="Arial"/>
        <family val="2"/>
      </rPr>
      <t xml:space="preserve"> </t>
    </r>
  </si>
  <si>
    <t xml:space="preserve">Заступник начальника  Запорізького    ЛВУМГ  </t>
  </si>
  <si>
    <t>Чмир О.Г.</t>
  </si>
  <si>
    <t>Інженер 1 кат. з СОГ дільниці служби ГВ та М</t>
  </si>
  <si>
    <t>Мишко М.О.</t>
  </si>
  <si>
    <t>Інженер 1 кат.з СОГ дільниці служби ГВ та М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</si>
</sst>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FC19]d\ mmmm\ yyyy\ &quot;г.&quot;"/>
  </numFmts>
  <fonts count="7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8"/>
      <name val="Arial"/>
      <family val="2"/>
    </font>
    <font>
      <sz val="10"/>
      <color indexed="10"/>
      <name val="Arial Cyr"/>
      <family val="0"/>
    </font>
    <font>
      <sz val="11"/>
      <color indexed="10"/>
      <name val="Times New Roman"/>
      <family val="1"/>
    </font>
    <font>
      <sz val="11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7"/>
      <name val="Times New Roman"/>
      <family val="1"/>
    </font>
    <font>
      <sz val="9"/>
      <color indexed="6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6" fontId="8" fillId="0" borderId="10" xfId="0" applyNumberFormat="1" applyFont="1" applyBorder="1" applyAlignment="1">
      <alignment horizontal="center" wrapText="1"/>
    </xf>
    <xf numFmtId="185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85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2" fontId="16" fillId="0" borderId="0" xfId="0" applyNumberFormat="1" applyFont="1" applyBorder="1" applyAlignment="1">
      <alignment horizontal="center" vertical="center" wrapText="1"/>
    </xf>
    <xf numFmtId="2" fontId="17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1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21" fillId="0" borderId="11" xfId="0" applyFont="1" applyBorder="1" applyAlignment="1">
      <alignment horizontal="left"/>
    </xf>
    <xf numFmtId="0" fontId="28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14" fontId="6" fillId="0" borderId="11" xfId="0" applyNumberFormat="1" applyFont="1" applyBorder="1" applyAlignment="1">
      <alignment/>
    </xf>
    <xf numFmtId="0" fontId="2" fillId="0" borderId="0" xfId="0" applyFont="1" applyAlignment="1">
      <alignment horizontal="left"/>
    </xf>
    <xf numFmtId="187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87" fontId="8" fillId="0" borderId="10" xfId="0" applyNumberFormat="1" applyFont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87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85" fontId="2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87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85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29" fillId="0" borderId="13" xfId="0" applyNumberFormat="1" applyFont="1" applyBorder="1" applyAlignment="1">
      <alignment horizontal="center" vertical="center" wrapText="1"/>
    </xf>
    <xf numFmtId="1" fontId="30" fillId="0" borderId="14" xfId="0" applyNumberFormat="1" applyFont="1" applyBorder="1" applyAlignment="1">
      <alignment horizontal="center" vertical="center" wrapText="1"/>
    </xf>
    <xf numFmtId="1" fontId="30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/>
    </xf>
    <xf numFmtId="0" fontId="0" fillId="0" borderId="0" xfId="0" applyFont="1" applyAlignment="1">
      <alignment/>
    </xf>
    <xf numFmtId="2" fontId="31" fillId="0" borderId="0" xfId="0" applyNumberFormat="1" applyFont="1" applyBorder="1" applyAlignment="1">
      <alignment horizontal="center" wrapText="1"/>
    </xf>
    <xf numFmtId="2" fontId="32" fillId="0" borderId="0" xfId="0" applyNumberFormat="1" applyFont="1" applyBorder="1" applyAlignment="1">
      <alignment horizontal="center" wrapText="1"/>
    </xf>
    <xf numFmtId="2" fontId="3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 textRotation="90" wrapText="1"/>
    </xf>
    <xf numFmtId="2" fontId="8" fillId="0" borderId="0" xfId="0" applyNumberFormat="1" applyFont="1" applyAlignment="1">
      <alignment/>
    </xf>
    <xf numFmtId="0" fontId="8" fillId="0" borderId="0" xfId="0" applyFont="1" applyAlignment="1">
      <alignment horizontal="center" vertical="center" wrapText="1"/>
    </xf>
    <xf numFmtId="0" fontId="3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/>
    </xf>
    <xf numFmtId="1" fontId="8" fillId="0" borderId="10" xfId="0" applyNumberFormat="1" applyFont="1" applyBorder="1" applyAlignment="1">
      <alignment horizontal="center"/>
    </xf>
    <xf numFmtId="0" fontId="8" fillId="0" borderId="0" xfId="0" applyNumberFormat="1" applyFont="1" applyAlignment="1">
      <alignment wrapText="1"/>
    </xf>
    <xf numFmtId="0" fontId="36" fillId="0" borderId="0" xfId="0" applyFont="1" applyAlignment="1">
      <alignment/>
    </xf>
    <xf numFmtId="1" fontId="36" fillId="0" borderId="12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vertical="center" wrapText="1"/>
    </xf>
    <xf numFmtId="1" fontId="38" fillId="0" borderId="10" xfId="0" applyNumberFormat="1" applyFont="1" applyBorder="1" applyAlignment="1">
      <alignment horizontal="center" vertical="center" wrapText="1"/>
    </xf>
    <xf numFmtId="1" fontId="36" fillId="0" borderId="12" xfId="0" applyNumberFormat="1" applyFont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1" fontId="36" fillId="0" borderId="0" xfId="0" applyNumberFormat="1" applyFont="1" applyBorder="1" applyAlignment="1">
      <alignment horizontal="center" vertical="center" wrapText="1"/>
    </xf>
    <xf numFmtId="2" fontId="3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1" fontId="30" fillId="0" borderId="15" xfId="0" applyNumberFormat="1" applyFont="1" applyBorder="1" applyAlignment="1">
      <alignment horizontal="center" vertical="center" wrapText="1"/>
    </xf>
    <xf numFmtId="1" fontId="14" fillId="0" borderId="15" xfId="0" applyNumberFormat="1" applyFont="1" applyBorder="1" applyAlignment="1">
      <alignment horizontal="center" vertical="center" wrapText="1"/>
    </xf>
    <xf numFmtId="2" fontId="29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15" xfId="0" applyBorder="1" applyAlignment="1">
      <alignment wrapText="1"/>
    </xf>
    <xf numFmtId="187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0" fontId="6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187" fontId="1" fillId="0" borderId="10" xfId="0" applyNumberFormat="1" applyFont="1" applyBorder="1" applyAlignment="1">
      <alignment horizontal="center" wrapText="1"/>
    </xf>
    <xf numFmtId="1" fontId="21" fillId="34" borderId="10" xfId="0" applyNumberFormat="1" applyFont="1" applyFill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8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0" fillId="0" borderId="15" xfId="0" applyBorder="1" applyAlignment="1">
      <alignment wrapText="1"/>
    </xf>
    <xf numFmtId="0" fontId="10" fillId="34" borderId="14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textRotation="90" wrapText="1"/>
    </xf>
    <xf numFmtId="0" fontId="19" fillId="0" borderId="21" xfId="0" applyFont="1" applyBorder="1" applyAlignment="1">
      <alignment horizontal="center" vertical="center" textRotation="90" wrapText="1"/>
    </xf>
    <xf numFmtId="0" fontId="19" fillId="0" borderId="22" xfId="0" applyFont="1" applyBorder="1" applyAlignment="1">
      <alignment horizontal="center" vertical="center" textRotation="90" wrapText="1"/>
    </xf>
    <xf numFmtId="0" fontId="19" fillId="0" borderId="23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textRotation="90" wrapText="1"/>
    </xf>
    <xf numFmtId="0" fontId="39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textRotation="90" wrapText="1"/>
    </xf>
    <xf numFmtId="0" fontId="8" fillId="0" borderId="25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36" fillId="0" borderId="14" xfId="0" applyFont="1" applyBorder="1" applyAlignment="1">
      <alignment horizontal="center" vertical="center" textRotation="90" wrapText="1"/>
    </xf>
    <xf numFmtId="0" fontId="37" fillId="0" borderId="21" xfId="0" applyFont="1" applyBorder="1" applyAlignment="1">
      <alignment horizontal="center" vertical="center" textRotation="90" wrapText="1"/>
    </xf>
    <xf numFmtId="0" fontId="37" fillId="0" borderId="22" xfId="0" applyFont="1" applyBorder="1" applyAlignment="1">
      <alignment horizontal="center" vertical="center" textRotation="90" wrapText="1"/>
    </xf>
    <xf numFmtId="0" fontId="37" fillId="0" borderId="23" xfId="0" applyFont="1" applyBorder="1" applyAlignment="1">
      <alignment horizontal="center" vertical="center" textRotation="90" wrapText="1"/>
    </xf>
    <xf numFmtId="0" fontId="0" fillId="0" borderId="0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7"/>
  <sheetViews>
    <sheetView view="pageBreakPreview" zoomScaleSheetLayoutView="100" zoomScalePageLayoutView="0" workbookViewId="0" topLeftCell="E10">
      <selection activeCell="AA45" sqref="AA45"/>
    </sheetView>
  </sheetViews>
  <sheetFormatPr defaultColWidth="9.00390625" defaultRowHeight="12.75"/>
  <cols>
    <col min="1" max="1" width="1.00390625" style="0" customWidth="1"/>
    <col min="2" max="2" width="5.37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6" width="8.25390625" style="0" customWidth="1"/>
    <col min="17" max="17" width="8.125" style="0" customWidth="1"/>
    <col min="18" max="19" width="7.375" style="0" customWidth="1"/>
    <col min="20" max="20" width="8.125" style="0" customWidth="1"/>
    <col min="21" max="21" width="9.00390625" style="0" customWidth="1"/>
    <col min="22" max="22" width="7.625" style="0" customWidth="1"/>
    <col min="23" max="23" width="8.25390625" style="0" customWidth="1"/>
    <col min="24" max="24" width="9.375" style="0" customWidth="1"/>
    <col min="25" max="25" width="9.875" style="0" customWidth="1"/>
    <col min="26" max="26" width="6.375" style="0" customWidth="1"/>
    <col min="29" max="29" width="9.125" style="6" customWidth="1"/>
  </cols>
  <sheetData>
    <row r="1" spans="2:27" ht="12.75">
      <c r="B1" s="44" t="s">
        <v>31</v>
      </c>
      <c r="C1" s="44"/>
      <c r="D1" s="44"/>
      <c r="E1" s="44"/>
      <c r="F1" s="36"/>
      <c r="G1" s="36"/>
      <c r="H1" s="36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</row>
    <row r="2" spans="2:27" ht="12.75">
      <c r="B2" s="44" t="s">
        <v>32</v>
      </c>
      <c r="C2" s="44"/>
      <c r="D2" s="44"/>
      <c r="E2" s="44"/>
      <c r="F2" s="36"/>
      <c r="G2" s="36"/>
      <c r="H2" s="36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2:27" ht="12.75">
      <c r="B3" s="45" t="s">
        <v>54</v>
      </c>
      <c r="C3" s="45"/>
      <c r="D3" s="45"/>
      <c r="E3" s="44"/>
      <c r="F3" s="44"/>
      <c r="G3" s="44"/>
      <c r="H3" s="44"/>
      <c r="I3" s="33"/>
      <c r="J3" s="37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2.75">
      <c r="B4" s="44" t="s">
        <v>33</v>
      </c>
      <c r="C4" s="44"/>
      <c r="D4" s="44"/>
      <c r="E4" s="44"/>
      <c r="F4" s="44"/>
      <c r="G4" s="44"/>
      <c r="H4" s="44"/>
      <c r="I4" s="33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2.75">
      <c r="B5" s="44" t="s">
        <v>55</v>
      </c>
      <c r="C5" s="44"/>
      <c r="D5" s="44"/>
      <c r="E5" s="44"/>
      <c r="F5" s="44"/>
      <c r="G5" s="44"/>
      <c r="H5" s="44"/>
      <c r="I5" s="33"/>
      <c r="J5" s="37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41"/>
      <c r="C6" s="145" t="s">
        <v>19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6"/>
    </row>
    <row r="7" spans="2:27" ht="15.75" customHeight="1">
      <c r="B7" s="150" t="s">
        <v>81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3"/>
      <c r="AA7" s="3"/>
    </row>
    <row r="8" spans="2:27" ht="15" customHeight="1">
      <c r="B8" s="150" t="s">
        <v>78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3"/>
      <c r="AA8" s="3"/>
    </row>
    <row r="9" spans="2:27" ht="15.75" customHeight="1">
      <c r="B9" s="150" t="s">
        <v>80</v>
      </c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3"/>
      <c r="AA9" s="3"/>
    </row>
    <row r="10" spans="2:27" ht="15.75" customHeight="1">
      <c r="B10" s="138" t="s">
        <v>79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3"/>
      <c r="AA10" s="3"/>
    </row>
    <row r="11" spans="2:27" ht="12" customHeight="1"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"/>
      <c r="AA11" s="3"/>
    </row>
    <row r="12" spans="2:29" ht="30" customHeight="1">
      <c r="B12" s="140" t="s">
        <v>27</v>
      </c>
      <c r="C12" s="155" t="s">
        <v>18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7"/>
      <c r="O12" s="155" t="s">
        <v>7</v>
      </c>
      <c r="P12" s="156"/>
      <c r="Q12" s="156"/>
      <c r="R12" s="156"/>
      <c r="S12" s="156"/>
      <c r="T12" s="156"/>
      <c r="U12" s="147" t="s">
        <v>23</v>
      </c>
      <c r="V12" s="140" t="s">
        <v>24</v>
      </c>
      <c r="W12" s="140" t="s">
        <v>36</v>
      </c>
      <c r="X12" s="140" t="s">
        <v>26</v>
      </c>
      <c r="Y12" s="140" t="s">
        <v>25</v>
      </c>
      <c r="Z12" s="3"/>
      <c r="AB12" s="6"/>
      <c r="AC12"/>
    </row>
    <row r="13" spans="2:29" ht="48.75" customHeight="1">
      <c r="B13" s="141"/>
      <c r="C13" s="143" t="s">
        <v>3</v>
      </c>
      <c r="D13" s="144" t="s">
        <v>4</v>
      </c>
      <c r="E13" s="144" t="s">
        <v>5</v>
      </c>
      <c r="F13" s="144" t="s">
        <v>6</v>
      </c>
      <c r="G13" s="144" t="s">
        <v>9</v>
      </c>
      <c r="H13" s="144" t="s">
        <v>10</v>
      </c>
      <c r="I13" s="144" t="s">
        <v>11</v>
      </c>
      <c r="J13" s="144" t="s">
        <v>12</v>
      </c>
      <c r="K13" s="144" t="s">
        <v>13</v>
      </c>
      <c r="L13" s="144" t="s">
        <v>14</v>
      </c>
      <c r="M13" s="140" t="s">
        <v>15</v>
      </c>
      <c r="N13" s="140" t="s">
        <v>16</v>
      </c>
      <c r="O13" s="140" t="s">
        <v>8</v>
      </c>
      <c r="P13" s="140" t="s">
        <v>20</v>
      </c>
      <c r="Q13" s="140" t="s">
        <v>34</v>
      </c>
      <c r="R13" s="140" t="s">
        <v>21</v>
      </c>
      <c r="S13" s="140" t="s">
        <v>35</v>
      </c>
      <c r="T13" s="140" t="s">
        <v>22</v>
      </c>
      <c r="U13" s="148"/>
      <c r="V13" s="141"/>
      <c r="W13" s="141"/>
      <c r="X13" s="141"/>
      <c r="Y13" s="141"/>
      <c r="Z13" s="3"/>
      <c r="AB13" s="6"/>
      <c r="AC13"/>
    </row>
    <row r="14" spans="2:29" ht="15.75" customHeight="1">
      <c r="B14" s="141"/>
      <c r="C14" s="143"/>
      <c r="D14" s="144"/>
      <c r="E14" s="144"/>
      <c r="F14" s="144"/>
      <c r="G14" s="144"/>
      <c r="H14" s="144"/>
      <c r="I14" s="144"/>
      <c r="J14" s="144"/>
      <c r="K14" s="144"/>
      <c r="L14" s="144"/>
      <c r="M14" s="141"/>
      <c r="N14" s="141"/>
      <c r="O14" s="141"/>
      <c r="P14" s="141"/>
      <c r="Q14" s="141"/>
      <c r="R14" s="141"/>
      <c r="S14" s="141"/>
      <c r="T14" s="141"/>
      <c r="U14" s="148"/>
      <c r="V14" s="141"/>
      <c r="W14" s="141"/>
      <c r="X14" s="141"/>
      <c r="Y14" s="141"/>
      <c r="Z14" s="3"/>
      <c r="AB14" s="6"/>
      <c r="AC14"/>
    </row>
    <row r="15" spans="2:29" ht="30" customHeight="1">
      <c r="B15" s="152"/>
      <c r="C15" s="143"/>
      <c r="D15" s="144"/>
      <c r="E15" s="144"/>
      <c r="F15" s="144"/>
      <c r="G15" s="144"/>
      <c r="H15" s="144"/>
      <c r="I15" s="144"/>
      <c r="J15" s="144"/>
      <c r="K15" s="144"/>
      <c r="L15" s="144"/>
      <c r="M15" s="142"/>
      <c r="N15" s="142"/>
      <c r="O15" s="142"/>
      <c r="P15" s="142"/>
      <c r="Q15" s="142"/>
      <c r="R15" s="142"/>
      <c r="S15" s="142"/>
      <c r="T15" s="142"/>
      <c r="U15" s="149"/>
      <c r="V15" s="142"/>
      <c r="W15" s="142"/>
      <c r="X15" s="142"/>
      <c r="Y15" s="142"/>
      <c r="Z15" s="3"/>
      <c r="AB15" s="6"/>
      <c r="AC15"/>
    </row>
    <row r="16" spans="2:29" ht="12.75">
      <c r="B16" s="17">
        <v>1</v>
      </c>
      <c r="C16" s="57">
        <v>94.2021</v>
      </c>
      <c r="D16" s="56">
        <v>3.3312</v>
      </c>
      <c r="E16" s="57">
        <v>1.0798</v>
      </c>
      <c r="F16" s="57">
        <v>0.1704</v>
      </c>
      <c r="G16" s="57">
        <v>0.1714</v>
      </c>
      <c r="H16" s="57">
        <v>0.0053</v>
      </c>
      <c r="I16" s="57">
        <v>0.0302</v>
      </c>
      <c r="J16" s="57">
        <v>0.0269</v>
      </c>
      <c r="K16" s="57">
        <v>0.0308</v>
      </c>
      <c r="L16" s="57">
        <v>0.0082</v>
      </c>
      <c r="M16" s="57">
        <v>0.6749</v>
      </c>
      <c r="N16" s="57">
        <v>0.2688</v>
      </c>
      <c r="O16" s="57">
        <v>0.7154</v>
      </c>
      <c r="P16" s="58">
        <v>34.91</v>
      </c>
      <c r="Q16" s="59">
        <v>8339</v>
      </c>
      <c r="R16" s="60">
        <v>38.67</v>
      </c>
      <c r="S16" s="59">
        <v>9237</v>
      </c>
      <c r="T16" s="58">
        <v>50.18</v>
      </c>
      <c r="U16" s="61"/>
      <c r="V16" s="62"/>
      <c r="W16" s="63"/>
      <c r="X16" s="64"/>
      <c r="Y16" s="64"/>
      <c r="AA16" s="4">
        <f aca="true" t="shared" si="0" ref="AA16:AA46">SUM(C16:N16)</f>
        <v>100</v>
      </c>
      <c r="AB16" s="32" t="str">
        <f>IF(AA16=100,"ОК"," ")</f>
        <v>ОК</v>
      </c>
      <c r="AC16"/>
    </row>
    <row r="17" spans="2:29" ht="12.75">
      <c r="B17" s="17">
        <v>2</v>
      </c>
      <c r="C17" s="57">
        <v>94.2187</v>
      </c>
      <c r="D17" s="57">
        <v>3.3196</v>
      </c>
      <c r="E17" s="57">
        <v>1.075</v>
      </c>
      <c r="F17" s="57">
        <v>0.1704</v>
      </c>
      <c r="G17" s="57">
        <v>0.1723</v>
      </c>
      <c r="H17" s="57">
        <v>0.0053</v>
      </c>
      <c r="I17" s="57">
        <v>0.0339</v>
      </c>
      <c r="J17" s="57">
        <v>0.0315</v>
      </c>
      <c r="K17" s="57">
        <v>0.0252</v>
      </c>
      <c r="L17" s="57">
        <v>0.0081</v>
      </c>
      <c r="M17" s="57">
        <v>0.6679</v>
      </c>
      <c r="N17" s="57">
        <v>0.272</v>
      </c>
      <c r="O17" s="57">
        <v>0.7153</v>
      </c>
      <c r="P17" s="58">
        <v>34.91</v>
      </c>
      <c r="Q17" s="59">
        <v>8338</v>
      </c>
      <c r="R17" s="60">
        <v>38.67</v>
      </c>
      <c r="S17" s="59">
        <v>9236</v>
      </c>
      <c r="T17" s="58">
        <v>50.18</v>
      </c>
      <c r="U17" s="65"/>
      <c r="V17" s="64"/>
      <c r="W17" s="66"/>
      <c r="X17" s="64"/>
      <c r="Y17" s="64"/>
      <c r="AA17" s="4">
        <f t="shared" si="0"/>
        <v>99.99990000000001</v>
      </c>
      <c r="AB17" s="32" t="str">
        <f>IF(AA17=100,"ОК"," ")</f>
        <v> </v>
      </c>
      <c r="AC17"/>
    </row>
    <row r="18" spans="2:29" ht="12.75">
      <c r="B18" s="17">
        <v>3</v>
      </c>
      <c r="C18" s="56"/>
      <c r="D18" s="56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8"/>
      <c r="Q18" s="59"/>
      <c r="R18" s="60"/>
      <c r="S18" s="59"/>
      <c r="T18" s="58"/>
      <c r="U18" s="65"/>
      <c r="V18" s="64"/>
      <c r="W18" s="67"/>
      <c r="X18" s="64"/>
      <c r="Y18" s="64"/>
      <c r="AA18" s="4">
        <f t="shared" si="0"/>
        <v>0</v>
      </c>
      <c r="AB18" s="32" t="str">
        <f>IF(AA18=100,"ОК"," ")</f>
        <v> </v>
      </c>
      <c r="AC18"/>
    </row>
    <row r="19" spans="2:29" ht="12.75">
      <c r="B19" s="17">
        <v>4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0"/>
      <c r="Q19" s="59"/>
      <c r="R19" s="60"/>
      <c r="S19" s="59"/>
      <c r="T19" s="60"/>
      <c r="U19" s="70"/>
      <c r="V19" s="64"/>
      <c r="W19" s="67"/>
      <c r="X19" s="64"/>
      <c r="Y19" s="64"/>
      <c r="AA19" s="4">
        <f t="shared" si="0"/>
        <v>0</v>
      </c>
      <c r="AB19" s="32" t="str">
        <f aca="true" t="shared" si="1" ref="AB19:AB46">IF(AA19=100,"ОК"," ")</f>
        <v> </v>
      </c>
      <c r="AC19"/>
    </row>
    <row r="20" spans="2:29" ht="12.75">
      <c r="B20" s="17">
        <v>5</v>
      </c>
      <c r="C20" s="68">
        <v>93.2118</v>
      </c>
      <c r="D20" s="68">
        <v>3.2409</v>
      </c>
      <c r="E20" s="68">
        <v>0.8779</v>
      </c>
      <c r="F20" s="68">
        <v>0.106</v>
      </c>
      <c r="G20" s="68">
        <v>0.124</v>
      </c>
      <c r="H20" s="68">
        <v>0.0059</v>
      </c>
      <c r="I20" s="68">
        <v>0.0249</v>
      </c>
      <c r="J20" s="68">
        <v>0.0228</v>
      </c>
      <c r="K20" s="68">
        <v>0.0232</v>
      </c>
      <c r="L20" s="68">
        <v>0.0103</v>
      </c>
      <c r="M20" s="68">
        <v>2.1629</v>
      </c>
      <c r="N20" s="68">
        <v>0.1894</v>
      </c>
      <c r="O20" s="68">
        <v>0.7165</v>
      </c>
      <c r="P20" s="60">
        <v>34.21</v>
      </c>
      <c r="Q20" s="59">
        <v>8170</v>
      </c>
      <c r="R20" s="60">
        <v>37.9</v>
      </c>
      <c r="S20" s="59">
        <v>9052</v>
      </c>
      <c r="T20" s="60">
        <v>49.13</v>
      </c>
      <c r="U20" s="70"/>
      <c r="V20" s="70"/>
      <c r="W20" s="69"/>
      <c r="X20" s="64"/>
      <c r="Y20" s="64"/>
      <c r="AA20" s="4">
        <f t="shared" si="0"/>
        <v>99.99999999999999</v>
      </c>
      <c r="AB20" s="32" t="str">
        <f t="shared" si="1"/>
        <v>ОК</v>
      </c>
      <c r="AC20"/>
    </row>
    <row r="21" spans="2:29" ht="12.75">
      <c r="B21" s="17">
        <v>6</v>
      </c>
      <c r="C21" s="68">
        <v>93.0578</v>
      </c>
      <c r="D21" s="68">
        <v>3.2794</v>
      </c>
      <c r="E21" s="68">
        <v>0.9103</v>
      </c>
      <c r="F21" s="68">
        <v>0.1065</v>
      </c>
      <c r="G21" s="68">
        <v>0.1293</v>
      </c>
      <c r="H21" s="68">
        <v>0.0023</v>
      </c>
      <c r="I21" s="68">
        <v>0.0284</v>
      </c>
      <c r="J21" s="68">
        <v>0.0225</v>
      </c>
      <c r="K21" s="68">
        <v>0.0278</v>
      </c>
      <c r="L21" s="68">
        <v>0.0098</v>
      </c>
      <c r="M21" s="68">
        <v>2.2381</v>
      </c>
      <c r="N21" s="68">
        <v>0.1878</v>
      </c>
      <c r="O21" s="68">
        <v>0.7177</v>
      </c>
      <c r="P21" s="60">
        <v>34.22</v>
      </c>
      <c r="Q21" s="59">
        <v>8173</v>
      </c>
      <c r="R21" s="60">
        <v>37.91</v>
      </c>
      <c r="S21" s="59">
        <v>9054</v>
      </c>
      <c r="T21" s="60">
        <v>49.11</v>
      </c>
      <c r="U21" s="64"/>
      <c r="V21" s="64"/>
      <c r="W21" s="69"/>
      <c r="X21" s="64"/>
      <c r="Y21" s="64"/>
      <c r="AA21" s="4">
        <f t="shared" si="0"/>
        <v>100</v>
      </c>
      <c r="AB21" s="32" t="str">
        <f t="shared" si="1"/>
        <v>ОК</v>
      </c>
      <c r="AC21"/>
    </row>
    <row r="22" spans="2:29" ht="12.75">
      <c r="B22" s="17">
        <v>7</v>
      </c>
      <c r="C22" s="68">
        <v>92.8153</v>
      </c>
      <c r="D22" s="68">
        <v>3.4306</v>
      </c>
      <c r="E22" s="68">
        <v>0.9945</v>
      </c>
      <c r="F22" s="68">
        <v>0.1185</v>
      </c>
      <c r="G22" s="68">
        <v>0.1481</v>
      </c>
      <c r="H22" s="68">
        <v>0.0021</v>
      </c>
      <c r="I22" s="68">
        <v>0.0368</v>
      </c>
      <c r="J22" s="68">
        <v>0.0296</v>
      </c>
      <c r="K22" s="68">
        <v>0.0284</v>
      </c>
      <c r="L22" s="68">
        <v>0.0102</v>
      </c>
      <c r="M22" s="68">
        <v>2.1661</v>
      </c>
      <c r="N22" s="68">
        <v>0.2198</v>
      </c>
      <c r="O22" s="68">
        <v>0.7205</v>
      </c>
      <c r="P22" s="60">
        <v>34.36</v>
      </c>
      <c r="Q22" s="59">
        <v>8206</v>
      </c>
      <c r="R22" s="60">
        <v>38.06</v>
      </c>
      <c r="S22" s="59">
        <v>9090</v>
      </c>
      <c r="T22" s="60">
        <v>49.2</v>
      </c>
      <c r="U22" s="64"/>
      <c r="V22" s="64"/>
      <c r="W22" s="69"/>
      <c r="X22" s="64"/>
      <c r="Y22" s="64"/>
      <c r="AA22" s="4">
        <f t="shared" si="0"/>
        <v>100</v>
      </c>
      <c r="AB22" s="32" t="str">
        <f t="shared" si="1"/>
        <v>ОК</v>
      </c>
      <c r="AC22"/>
    </row>
    <row r="23" spans="2:29" ht="12.75">
      <c r="B23" s="17">
        <v>8</v>
      </c>
      <c r="C23" s="68">
        <v>92.6774</v>
      </c>
      <c r="D23" s="68">
        <v>3.5868</v>
      </c>
      <c r="E23" s="68">
        <v>0.9842</v>
      </c>
      <c r="F23" s="68">
        <v>0.1155</v>
      </c>
      <c r="G23" s="68">
        <v>0.1443</v>
      </c>
      <c r="H23" s="68">
        <v>0.0024</v>
      </c>
      <c r="I23" s="68">
        <v>0.0338</v>
      </c>
      <c r="J23" s="68">
        <v>0.0281</v>
      </c>
      <c r="K23" s="68">
        <v>0.0284</v>
      </c>
      <c r="L23" s="68">
        <v>0.0104</v>
      </c>
      <c r="M23" s="68">
        <v>2.153</v>
      </c>
      <c r="N23" s="68">
        <v>0.2358</v>
      </c>
      <c r="O23" s="68">
        <v>0.7212</v>
      </c>
      <c r="P23" s="60">
        <v>34.38</v>
      </c>
      <c r="Q23" s="59">
        <v>8212</v>
      </c>
      <c r="R23" s="60">
        <v>38.08</v>
      </c>
      <c r="S23" s="59">
        <v>9096</v>
      </c>
      <c r="T23" s="60">
        <v>49.21</v>
      </c>
      <c r="U23" s="64"/>
      <c r="V23" s="64"/>
      <c r="W23" s="69"/>
      <c r="X23" s="64">
        <v>0.0002</v>
      </c>
      <c r="Y23" s="64">
        <v>0.0001</v>
      </c>
      <c r="AA23" s="4">
        <f t="shared" si="0"/>
        <v>100.0001</v>
      </c>
      <c r="AB23" s="32" t="str">
        <f t="shared" si="1"/>
        <v> </v>
      </c>
      <c r="AC23"/>
    </row>
    <row r="24" spans="2:29" ht="15" customHeight="1">
      <c r="B24" s="17">
        <v>9</v>
      </c>
      <c r="C24" s="68">
        <v>93.0032</v>
      </c>
      <c r="D24" s="68">
        <v>3.3585</v>
      </c>
      <c r="E24" s="68">
        <v>0.9631</v>
      </c>
      <c r="F24" s="68">
        <v>0.1265</v>
      </c>
      <c r="G24" s="68">
        <v>0.1637</v>
      </c>
      <c r="H24" s="68">
        <v>0.002</v>
      </c>
      <c r="I24" s="68">
        <v>0.036</v>
      </c>
      <c r="J24" s="68">
        <v>0.0287</v>
      </c>
      <c r="K24" s="68">
        <v>0.0266</v>
      </c>
      <c r="L24" s="68">
        <v>0.0102</v>
      </c>
      <c r="M24" s="68">
        <v>2.0835</v>
      </c>
      <c r="N24" s="68">
        <v>0.198</v>
      </c>
      <c r="O24" s="68">
        <v>0.7194</v>
      </c>
      <c r="P24" s="60">
        <v>34.37</v>
      </c>
      <c r="Q24" s="59">
        <v>8209</v>
      </c>
      <c r="R24" s="60">
        <v>38.07</v>
      </c>
      <c r="S24" s="59">
        <v>9094</v>
      </c>
      <c r="T24" s="60">
        <v>49.26</v>
      </c>
      <c r="U24" s="70"/>
      <c r="V24" s="64"/>
      <c r="W24" s="63"/>
      <c r="X24" s="64"/>
      <c r="Y24" s="64"/>
      <c r="AA24" s="4">
        <f t="shared" si="0"/>
        <v>100</v>
      </c>
      <c r="AB24" s="32" t="str">
        <f t="shared" si="1"/>
        <v>ОК</v>
      </c>
      <c r="AC24"/>
    </row>
    <row r="25" spans="2:29" ht="12.75">
      <c r="B25" s="17">
        <v>10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0"/>
      <c r="Q25" s="59"/>
      <c r="R25" s="60"/>
      <c r="S25" s="59"/>
      <c r="T25" s="60"/>
      <c r="U25" s="70"/>
      <c r="V25" s="64"/>
      <c r="W25" s="67"/>
      <c r="X25" s="64"/>
      <c r="Y25" s="68"/>
      <c r="AA25" s="4">
        <f t="shared" si="0"/>
        <v>0</v>
      </c>
      <c r="AB25" s="32" t="str">
        <f t="shared" si="1"/>
        <v> </v>
      </c>
      <c r="AC25"/>
    </row>
    <row r="26" spans="2:29" ht="12.75">
      <c r="B26" s="17">
        <v>11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0"/>
      <c r="Q26" s="59"/>
      <c r="R26" s="60"/>
      <c r="S26" s="59"/>
      <c r="T26" s="60"/>
      <c r="U26" s="64"/>
      <c r="V26" s="70"/>
      <c r="W26" s="63"/>
      <c r="X26" s="64"/>
      <c r="Y26" s="64"/>
      <c r="AA26" s="4">
        <f t="shared" si="0"/>
        <v>0</v>
      </c>
      <c r="AB26" s="32" t="str">
        <f t="shared" si="1"/>
        <v> </v>
      </c>
      <c r="AC26"/>
    </row>
    <row r="27" spans="2:29" ht="12.75">
      <c r="B27" s="17">
        <v>12</v>
      </c>
      <c r="C27" s="68">
        <v>93.1364</v>
      </c>
      <c r="D27" s="68">
        <v>3.7837</v>
      </c>
      <c r="E27" s="68">
        <v>0.9908</v>
      </c>
      <c r="F27" s="68">
        <v>0.1229</v>
      </c>
      <c r="G27" s="68">
        <v>0.1349</v>
      </c>
      <c r="H27" s="68">
        <v>0.002</v>
      </c>
      <c r="I27" s="68">
        <v>0.0291</v>
      </c>
      <c r="J27" s="68">
        <v>0.0209</v>
      </c>
      <c r="K27" s="68">
        <v>0.0327</v>
      </c>
      <c r="L27" s="68">
        <v>0.0112</v>
      </c>
      <c r="M27" s="68">
        <v>1.5332</v>
      </c>
      <c r="N27" s="68">
        <v>0.2023</v>
      </c>
      <c r="O27" s="68">
        <v>0.7188</v>
      </c>
      <c r="P27" s="60">
        <v>34.65</v>
      </c>
      <c r="Q27" s="59">
        <v>8275</v>
      </c>
      <c r="R27" s="60">
        <v>38.38</v>
      </c>
      <c r="S27" s="59">
        <v>9166</v>
      </c>
      <c r="T27" s="60">
        <v>49.68</v>
      </c>
      <c r="U27" s="70"/>
      <c r="V27" s="64"/>
      <c r="W27" s="131"/>
      <c r="X27" s="64"/>
      <c r="Y27" s="64"/>
      <c r="AA27" s="4">
        <f t="shared" si="0"/>
        <v>100.00009999999997</v>
      </c>
      <c r="AB27" s="32" t="str">
        <f t="shared" si="1"/>
        <v> </v>
      </c>
      <c r="AC27"/>
    </row>
    <row r="28" spans="2:29" ht="12.75">
      <c r="B28" s="17">
        <v>13</v>
      </c>
      <c r="C28" s="68">
        <v>92.3483</v>
      </c>
      <c r="D28" s="68">
        <v>4.2155</v>
      </c>
      <c r="E28" s="68">
        <v>1.0552</v>
      </c>
      <c r="F28" s="68">
        <v>0.11</v>
      </c>
      <c r="G28" s="68">
        <v>0.127</v>
      </c>
      <c r="H28" s="68">
        <v>0.0018</v>
      </c>
      <c r="I28" s="68">
        <v>0.022</v>
      </c>
      <c r="J28" s="68">
        <v>0.0158</v>
      </c>
      <c r="K28" s="68">
        <v>0.0225</v>
      </c>
      <c r="L28" s="68">
        <v>0.0096</v>
      </c>
      <c r="M28" s="68">
        <v>1.8897</v>
      </c>
      <c r="N28" s="68">
        <v>0.1826</v>
      </c>
      <c r="O28" s="68">
        <v>0.7227</v>
      </c>
      <c r="P28" s="60">
        <v>34.64</v>
      </c>
      <c r="Q28" s="59">
        <v>8273</v>
      </c>
      <c r="R28" s="60">
        <v>38.36</v>
      </c>
      <c r="S28" s="59">
        <v>9163</v>
      </c>
      <c r="T28" s="60">
        <v>49.53</v>
      </c>
      <c r="U28" s="64"/>
      <c r="V28" s="64"/>
      <c r="W28" s="63"/>
      <c r="X28" s="64"/>
      <c r="Y28" s="64"/>
      <c r="AA28" s="4">
        <f t="shared" si="0"/>
        <v>100</v>
      </c>
      <c r="AB28" s="32" t="str">
        <f t="shared" si="1"/>
        <v>ОК</v>
      </c>
      <c r="AC28"/>
    </row>
    <row r="29" spans="2:29" ht="12.75">
      <c r="B29" s="17">
        <v>14</v>
      </c>
      <c r="C29" s="68">
        <v>92.7158</v>
      </c>
      <c r="D29" s="68">
        <v>3.8994</v>
      </c>
      <c r="E29" s="68">
        <v>0.9909</v>
      </c>
      <c r="F29" s="68">
        <v>0.1132</v>
      </c>
      <c r="G29" s="68">
        <v>0.1311</v>
      </c>
      <c r="H29" s="68">
        <v>0.0018</v>
      </c>
      <c r="I29" s="68">
        <v>0.0253</v>
      </c>
      <c r="J29" s="68">
        <v>0.0255</v>
      </c>
      <c r="K29" s="68">
        <v>0.0222</v>
      </c>
      <c r="L29" s="68">
        <v>0.0092</v>
      </c>
      <c r="M29" s="68">
        <v>1.8858</v>
      </c>
      <c r="N29" s="68">
        <v>0.1798</v>
      </c>
      <c r="O29" s="68">
        <v>0.7204</v>
      </c>
      <c r="P29" s="60">
        <v>34.54</v>
      </c>
      <c r="Q29" s="59">
        <v>8250</v>
      </c>
      <c r="R29" s="60">
        <v>38.26</v>
      </c>
      <c r="S29" s="59">
        <v>9138</v>
      </c>
      <c r="T29" s="60">
        <v>49.47</v>
      </c>
      <c r="U29" s="70">
        <v>-8.1</v>
      </c>
      <c r="V29" s="70">
        <v>-5.4</v>
      </c>
      <c r="W29" s="69"/>
      <c r="X29" s="64"/>
      <c r="Y29" s="64"/>
      <c r="AA29" s="4">
        <f t="shared" si="0"/>
        <v>100.00000000000001</v>
      </c>
      <c r="AB29" s="32" t="str">
        <f t="shared" si="1"/>
        <v>ОК</v>
      </c>
      <c r="AC29"/>
    </row>
    <row r="30" spans="2:29" ht="12.75">
      <c r="B30" s="17">
        <v>15</v>
      </c>
      <c r="C30" s="68">
        <v>94.8297</v>
      </c>
      <c r="D30" s="68">
        <v>2.9039</v>
      </c>
      <c r="E30" s="68">
        <v>0.9461</v>
      </c>
      <c r="F30" s="68">
        <v>0.1538</v>
      </c>
      <c r="G30" s="68">
        <v>0.1575</v>
      </c>
      <c r="H30" s="68">
        <v>0.0021</v>
      </c>
      <c r="I30" s="68">
        <v>0.0326</v>
      </c>
      <c r="J30" s="68">
        <v>0.026</v>
      </c>
      <c r="K30" s="68">
        <v>0.032</v>
      </c>
      <c r="L30" s="68">
        <v>0.008</v>
      </c>
      <c r="M30" s="68">
        <v>0.6755</v>
      </c>
      <c r="N30" s="68">
        <v>0.2329</v>
      </c>
      <c r="O30" s="68">
        <v>0.7103</v>
      </c>
      <c r="P30" s="60">
        <v>34.72</v>
      </c>
      <c r="Q30" s="59">
        <v>8293</v>
      </c>
      <c r="R30" s="60">
        <v>38.47</v>
      </c>
      <c r="S30" s="59">
        <v>9187</v>
      </c>
      <c r="T30" s="60">
        <v>50.09</v>
      </c>
      <c r="U30" s="64"/>
      <c r="V30" s="64"/>
      <c r="W30" s="69"/>
      <c r="X30" s="64"/>
      <c r="Y30" s="68"/>
      <c r="AA30" s="4">
        <f t="shared" si="0"/>
        <v>100.00009999999999</v>
      </c>
      <c r="AB30" s="32" t="str">
        <f t="shared" si="1"/>
        <v> </v>
      </c>
      <c r="AC30"/>
    </row>
    <row r="31" spans="2:29" ht="12.75">
      <c r="B31" s="18">
        <v>16</v>
      </c>
      <c r="C31" s="68">
        <v>94.9272</v>
      </c>
      <c r="D31" s="68">
        <v>2.8316</v>
      </c>
      <c r="E31" s="68">
        <v>0.9308</v>
      </c>
      <c r="F31" s="68">
        <v>0.1527</v>
      </c>
      <c r="G31" s="68">
        <v>0.1565</v>
      </c>
      <c r="H31" s="68">
        <v>0.0022</v>
      </c>
      <c r="I31" s="68">
        <v>0.0351</v>
      </c>
      <c r="J31" s="68">
        <v>0.0275</v>
      </c>
      <c r="K31" s="68">
        <v>0.0322</v>
      </c>
      <c r="L31" s="68">
        <v>0.0085</v>
      </c>
      <c r="M31" s="68">
        <v>0.6718</v>
      </c>
      <c r="N31" s="68">
        <v>0.2239</v>
      </c>
      <c r="O31" s="68">
        <v>0.7097</v>
      </c>
      <c r="P31" s="60">
        <v>34.7</v>
      </c>
      <c r="Q31" s="59">
        <v>8288</v>
      </c>
      <c r="R31" s="60">
        <v>38.44</v>
      </c>
      <c r="S31" s="59">
        <v>9182</v>
      </c>
      <c r="T31" s="60">
        <v>50.08</v>
      </c>
      <c r="U31" s="70"/>
      <c r="V31" s="70"/>
      <c r="W31" s="71"/>
      <c r="X31" s="64"/>
      <c r="Y31" s="68"/>
      <c r="AA31" s="4">
        <f t="shared" si="0"/>
        <v>100</v>
      </c>
      <c r="AB31" s="32" t="str">
        <f t="shared" si="1"/>
        <v>ОК</v>
      </c>
      <c r="AC31"/>
    </row>
    <row r="32" spans="1:29" ht="12.75">
      <c r="A32">
        <v>94.7911</v>
      </c>
      <c r="B32" s="18">
        <v>17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0"/>
      <c r="Q32" s="59"/>
      <c r="R32" s="60"/>
      <c r="S32" s="59"/>
      <c r="T32" s="60"/>
      <c r="U32" s="64"/>
      <c r="V32" s="64"/>
      <c r="W32" s="72"/>
      <c r="X32" s="64"/>
      <c r="Y32" s="68"/>
      <c r="AA32" s="4">
        <f t="shared" si="0"/>
        <v>0</v>
      </c>
      <c r="AB32" s="32" t="str">
        <f t="shared" si="1"/>
        <v> </v>
      </c>
      <c r="AC32"/>
    </row>
    <row r="33" spans="2:29" ht="12.75">
      <c r="B33" s="18">
        <v>18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0"/>
      <c r="Q33" s="59"/>
      <c r="R33" s="60"/>
      <c r="S33" s="59"/>
      <c r="T33" s="60"/>
      <c r="U33" s="64"/>
      <c r="V33" s="64"/>
      <c r="W33" s="71"/>
      <c r="X33" s="64"/>
      <c r="Y33" s="68"/>
      <c r="AA33" s="4">
        <f t="shared" si="0"/>
        <v>0</v>
      </c>
      <c r="AB33" s="32" t="str">
        <f t="shared" si="1"/>
        <v> </v>
      </c>
      <c r="AC33"/>
    </row>
    <row r="34" spans="2:29" ht="12.75">
      <c r="B34" s="18">
        <v>19</v>
      </c>
      <c r="C34" s="68">
        <v>95.0364</v>
      </c>
      <c r="D34" s="68">
        <v>2.7615</v>
      </c>
      <c r="E34" s="68">
        <v>0.9069</v>
      </c>
      <c r="F34" s="68">
        <v>0.1497</v>
      </c>
      <c r="G34" s="68">
        <v>0.1533</v>
      </c>
      <c r="H34" s="68">
        <v>0.0019</v>
      </c>
      <c r="I34" s="68">
        <v>0.0321</v>
      </c>
      <c r="J34" s="68">
        <v>0.0248</v>
      </c>
      <c r="K34" s="68">
        <v>0.0324</v>
      </c>
      <c r="L34" s="68">
        <v>0.0083</v>
      </c>
      <c r="M34" s="68">
        <v>0.6713</v>
      </c>
      <c r="N34" s="68">
        <v>0.2214</v>
      </c>
      <c r="O34" s="68">
        <v>0.7087</v>
      </c>
      <c r="P34" s="60">
        <v>34.66</v>
      </c>
      <c r="Q34" s="59">
        <v>8278</v>
      </c>
      <c r="R34" s="60">
        <v>38.4</v>
      </c>
      <c r="S34" s="59">
        <v>9172</v>
      </c>
      <c r="T34" s="60">
        <v>50.06</v>
      </c>
      <c r="U34" s="64"/>
      <c r="V34" s="70"/>
      <c r="W34" s="131"/>
      <c r="X34" s="64"/>
      <c r="Y34" s="68"/>
      <c r="AA34" s="4">
        <f t="shared" si="0"/>
        <v>100</v>
      </c>
      <c r="AB34" s="32" t="str">
        <f t="shared" si="1"/>
        <v>ОК</v>
      </c>
      <c r="AC34"/>
    </row>
    <row r="35" spans="2:29" ht="12.75">
      <c r="B35" s="18">
        <v>20</v>
      </c>
      <c r="C35" s="68">
        <v>95.094</v>
      </c>
      <c r="D35" s="68">
        <v>2.7135</v>
      </c>
      <c r="E35" s="68">
        <v>0.8874</v>
      </c>
      <c r="F35" s="68">
        <v>0.1454</v>
      </c>
      <c r="G35" s="68">
        <v>0.1492</v>
      </c>
      <c r="H35" s="68">
        <v>0.0018</v>
      </c>
      <c r="I35" s="68">
        <v>0.0427</v>
      </c>
      <c r="J35" s="68">
        <v>0.0286</v>
      </c>
      <c r="K35" s="68">
        <v>0.0352</v>
      </c>
      <c r="L35" s="68">
        <v>0.009</v>
      </c>
      <c r="M35" s="68">
        <v>0.6711</v>
      </c>
      <c r="N35" s="68">
        <v>0.222</v>
      </c>
      <c r="O35" s="68">
        <v>0.7085</v>
      </c>
      <c r="P35" s="60">
        <v>34.65</v>
      </c>
      <c r="Q35" s="59">
        <v>8276</v>
      </c>
      <c r="R35" s="60">
        <v>38.39</v>
      </c>
      <c r="S35" s="59">
        <v>9169</v>
      </c>
      <c r="T35" s="60">
        <v>50.05</v>
      </c>
      <c r="U35" s="70"/>
      <c r="V35" s="64"/>
      <c r="W35" s="67" t="s">
        <v>84</v>
      </c>
      <c r="X35" s="64">
        <v>0.0038</v>
      </c>
      <c r="Y35" s="68">
        <v>0.0001</v>
      </c>
      <c r="AA35" s="4">
        <f t="shared" si="0"/>
        <v>99.99989999999997</v>
      </c>
      <c r="AB35" s="32" t="str">
        <f t="shared" si="1"/>
        <v> </v>
      </c>
      <c r="AC35"/>
    </row>
    <row r="36" spans="2:29" ht="12.75">
      <c r="B36" s="18">
        <v>21</v>
      </c>
      <c r="C36" s="68">
        <v>95.2311</v>
      </c>
      <c r="D36" s="68">
        <v>2.6361</v>
      </c>
      <c r="E36" s="68">
        <v>0.8623</v>
      </c>
      <c r="F36" s="68">
        <v>0.1411</v>
      </c>
      <c r="G36" s="68">
        <v>0.1452</v>
      </c>
      <c r="H36" s="68">
        <v>0.002</v>
      </c>
      <c r="I36" s="68">
        <v>0.0313</v>
      </c>
      <c r="J36" s="68">
        <v>0.0245</v>
      </c>
      <c r="K36" s="68">
        <v>0.031</v>
      </c>
      <c r="L36" s="68">
        <v>0.0099</v>
      </c>
      <c r="M36" s="68">
        <v>0.6719</v>
      </c>
      <c r="N36" s="68">
        <v>0.2136</v>
      </c>
      <c r="O36" s="68">
        <v>0.707</v>
      </c>
      <c r="P36" s="60">
        <v>34.59</v>
      </c>
      <c r="Q36" s="59">
        <v>8261</v>
      </c>
      <c r="R36" s="60">
        <v>38.33</v>
      </c>
      <c r="S36" s="59">
        <v>9154</v>
      </c>
      <c r="T36" s="60">
        <v>50.02</v>
      </c>
      <c r="U36" s="70"/>
      <c r="V36" s="64"/>
      <c r="W36" s="69"/>
      <c r="X36" s="64"/>
      <c r="Y36" s="68"/>
      <c r="AA36" s="4">
        <f t="shared" si="0"/>
        <v>100</v>
      </c>
      <c r="AB36" s="32" t="str">
        <f t="shared" si="1"/>
        <v>ОК</v>
      </c>
      <c r="AC36"/>
    </row>
    <row r="37" spans="2:29" ht="12.75">
      <c r="B37" s="18">
        <v>22</v>
      </c>
      <c r="C37" s="68">
        <v>95.1047</v>
      </c>
      <c r="D37" s="68">
        <v>2.7085</v>
      </c>
      <c r="E37" s="68">
        <v>0.8855</v>
      </c>
      <c r="F37" s="68">
        <v>0.1443</v>
      </c>
      <c r="G37" s="68">
        <v>0.1484</v>
      </c>
      <c r="H37" s="68">
        <v>0.0026</v>
      </c>
      <c r="I37" s="68">
        <v>0.0281</v>
      </c>
      <c r="J37" s="68">
        <v>0.0254</v>
      </c>
      <c r="K37" s="68">
        <v>0.0426</v>
      </c>
      <c r="L37" s="68">
        <v>0.0085</v>
      </c>
      <c r="M37" s="68">
        <v>0.6785</v>
      </c>
      <c r="N37" s="68">
        <v>0.223</v>
      </c>
      <c r="O37" s="68">
        <v>0.7082</v>
      </c>
      <c r="P37" s="60">
        <v>34.63</v>
      </c>
      <c r="Q37" s="59">
        <v>8272</v>
      </c>
      <c r="R37" s="60">
        <v>38.37</v>
      </c>
      <c r="S37" s="59">
        <v>9165</v>
      </c>
      <c r="T37" s="60">
        <v>50.04</v>
      </c>
      <c r="U37" s="64">
        <v>-16.8</v>
      </c>
      <c r="V37" s="64">
        <v>-10.2</v>
      </c>
      <c r="W37" s="63"/>
      <c r="X37" s="64"/>
      <c r="Y37" s="68"/>
      <c r="AA37" s="4">
        <f t="shared" si="0"/>
        <v>100.00009999999997</v>
      </c>
      <c r="AB37" s="32" t="str">
        <f t="shared" si="1"/>
        <v> </v>
      </c>
      <c r="AC37"/>
    </row>
    <row r="38" spans="2:29" ht="12.75">
      <c r="B38" s="18">
        <v>23</v>
      </c>
      <c r="C38" s="68">
        <v>95.1284</v>
      </c>
      <c r="D38" s="68">
        <v>2.6949</v>
      </c>
      <c r="E38" s="68">
        <v>0.8826</v>
      </c>
      <c r="F38" s="68">
        <v>0.1441</v>
      </c>
      <c r="G38" s="68">
        <v>0.1473</v>
      </c>
      <c r="H38" s="68">
        <v>0.0018</v>
      </c>
      <c r="I38" s="68">
        <v>0.034</v>
      </c>
      <c r="J38" s="68">
        <v>0.0236</v>
      </c>
      <c r="K38" s="68">
        <v>0.0427</v>
      </c>
      <c r="L38" s="68">
        <v>0.0088</v>
      </c>
      <c r="M38" s="68">
        <v>0.671</v>
      </c>
      <c r="N38" s="68">
        <v>0.2207</v>
      </c>
      <c r="O38" s="68">
        <v>0.7081</v>
      </c>
      <c r="P38" s="60">
        <v>34.6342</v>
      </c>
      <c r="Q38" s="59">
        <v>8272</v>
      </c>
      <c r="R38" s="60">
        <v>38.3746</v>
      </c>
      <c r="S38" s="59">
        <v>9166</v>
      </c>
      <c r="T38" s="60">
        <v>50.0475</v>
      </c>
      <c r="U38" s="70"/>
      <c r="V38" s="70"/>
      <c r="W38" s="69"/>
      <c r="X38" s="64"/>
      <c r="Y38" s="68"/>
      <c r="AA38" s="4">
        <f t="shared" si="0"/>
        <v>99.9999</v>
      </c>
      <c r="AB38" s="32" t="str">
        <f t="shared" si="1"/>
        <v> </v>
      </c>
      <c r="AC38"/>
    </row>
    <row r="39" spans="2:29" ht="12.75">
      <c r="B39" s="18">
        <v>24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0"/>
      <c r="Q39" s="59"/>
      <c r="R39" s="60"/>
      <c r="S39" s="59"/>
      <c r="T39" s="60"/>
      <c r="U39" s="64"/>
      <c r="V39" s="64"/>
      <c r="W39" s="67"/>
      <c r="X39" s="64"/>
      <c r="Y39" s="64"/>
      <c r="AA39" s="4">
        <f t="shared" si="0"/>
        <v>0</v>
      </c>
      <c r="AB39" s="32" t="str">
        <f t="shared" si="1"/>
        <v> </v>
      </c>
      <c r="AC39"/>
    </row>
    <row r="40" spans="2:29" ht="12.75">
      <c r="B40" s="18">
        <v>25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0"/>
      <c r="Q40" s="59"/>
      <c r="R40" s="60"/>
      <c r="S40" s="59"/>
      <c r="T40" s="60"/>
      <c r="U40" s="64"/>
      <c r="V40" s="64"/>
      <c r="W40" s="69"/>
      <c r="X40" s="64"/>
      <c r="Y40" s="64"/>
      <c r="AA40" s="4">
        <f t="shared" si="0"/>
        <v>0</v>
      </c>
      <c r="AB40" s="32" t="str">
        <f t="shared" si="1"/>
        <v> </v>
      </c>
      <c r="AC40"/>
    </row>
    <row r="41" spans="2:29" ht="12.75">
      <c r="B41" s="18">
        <v>26</v>
      </c>
      <c r="C41" s="68">
        <v>92.4522</v>
      </c>
      <c r="D41" s="68">
        <v>4.4189</v>
      </c>
      <c r="E41" s="68">
        <v>1.1427</v>
      </c>
      <c r="F41" s="68">
        <v>0.1198</v>
      </c>
      <c r="G41" s="68">
        <v>0.1287</v>
      </c>
      <c r="H41" s="68">
        <v>0.0022</v>
      </c>
      <c r="I41" s="68">
        <v>0.0285</v>
      </c>
      <c r="J41" s="68">
        <v>0.0212</v>
      </c>
      <c r="K41" s="68">
        <v>0.027</v>
      </c>
      <c r="L41" s="68">
        <v>0.0127</v>
      </c>
      <c r="M41" s="68">
        <v>1.4144</v>
      </c>
      <c r="N41" s="68">
        <v>0.2317</v>
      </c>
      <c r="O41" s="68">
        <v>0.7238</v>
      </c>
      <c r="P41" s="60">
        <v>34.91</v>
      </c>
      <c r="Q41" s="59">
        <v>8337</v>
      </c>
      <c r="R41" s="60">
        <v>38.66</v>
      </c>
      <c r="S41" s="59">
        <v>9233</v>
      </c>
      <c r="T41" s="60">
        <v>49.87</v>
      </c>
      <c r="U41" s="64"/>
      <c r="V41" s="64"/>
      <c r="W41" s="69"/>
      <c r="X41" s="64"/>
      <c r="Y41" s="68"/>
      <c r="AA41" s="4">
        <f t="shared" si="0"/>
        <v>99.99999999999999</v>
      </c>
      <c r="AB41" s="32" t="str">
        <f t="shared" si="1"/>
        <v>ОК</v>
      </c>
      <c r="AC41"/>
    </row>
    <row r="42" spans="2:29" ht="12.75">
      <c r="B42" s="18">
        <v>27</v>
      </c>
      <c r="C42" s="68">
        <v>94.956</v>
      </c>
      <c r="D42" s="68">
        <v>2.8269</v>
      </c>
      <c r="E42" s="68">
        <v>0.9286</v>
      </c>
      <c r="F42" s="68">
        <v>0.1521</v>
      </c>
      <c r="G42" s="68">
        <v>0.1539</v>
      </c>
      <c r="H42" s="68">
        <v>0.0043</v>
      </c>
      <c r="I42" s="68">
        <v>0.0303</v>
      </c>
      <c r="J42" s="68">
        <v>0.0257</v>
      </c>
      <c r="K42" s="68">
        <v>0.036</v>
      </c>
      <c r="L42" s="68">
        <v>0.0084</v>
      </c>
      <c r="M42" s="68">
        <v>0.6559</v>
      </c>
      <c r="N42" s="68">
        <v>0.2219</v>
      </c>
      <c r="O42" s="68">
        <v>0.7095</v>
      </c>
      <c r="P42" s="60">
        <v>34.7</v>
      </c>
      <c r="Q42" s="59">
        <v>8288</v>
      </c>
      <c r="R42" s="60">
        <v>38.45</v>
      </c>
      <c r="S42" s="59">
        <v>9183</v>
      </c>
      <c r="T42" s="60">
        <v>50.09</v>
      </c>
      <c r="U42" s="64"/>
      <c r="V42" s="64"/>
      <c r="W42" s="69"/>
      <c r="X42" s="71">
        <v>0.0016</v>
      </c>
      <c r="Y42" s="71">
        <v>0.0001</v>
      </c>
      <c r="AA42" s="4">
        <f t="shared" si="0"/>
        <v>100</v>
      </c>
      <c r="AB42" s="32" t="str">
        <f t="shared" si="1"/>
        <v>ОК</v>
      </c>
      <c r="AC42"/>
    </row>
    <row r="43" spans="2:29" ht="12.75">
      <c r="B43" s="18">
        <v>28</v>
      </c>
      <c r="C43" s="57">
        <v>94.8736</v>
      </c>
      <c r="D43" s="126">
        <v>2.8765</v>
      </c>
      <c r="E43" s="126">
        <v>0.9464</v>
      </c>
      <c r="F43" s="126">
        <v>0.1534</v>
      </c>
      <c r="G43" s="126">
        <v>0.1563</v>
      </c>
      <c r="H43" s="126">
        <v>0.0035</v>
      </c>
      <c r="I43" s="126">
        <v>0.028</v>
      </c>
      <c r="J43" s="126">
        <v>0.0266</v>
      </c>
      <c r="K43" s="126">
        <v>0.0362</v>
      </c>
      <c r="L43" s="126">
        <v>0.0089</v>
      </c>
      <c r="M43" s="126">
        <v>0.6643</v>
      </c>
      <c r="N43" s="126">
        <v>0.2264</v>
      </c>
      <c r="O43" s="126">
        <v>0.7101</v>
      </c>
      <c r="P43" s="127">
        <v>34.72</v>
      </c>
      <c r="Q43" s="128">
        <v>8293</v>
      </c>
      <c r="R43" s="127">
        <v>38.47</v>
      </c>
      <c r="S43" s="128">
        <v>9187</v>
      </c>
      <c r="T43" s="127">
        <v>50.1</v>
      </c>
      <c r="U43" s="9">
        <v>-11.1</v>
      </c>
      <c r="V43" s="9">
        <v>-7.4</v>
      </c>
      <c r="W43" s="51"/>
      <c r="X43" s="51"/>
      <c r="Y43" s="54"/>
      <c r="AA43" s="4">
        <f t="shared" si="0"/>
        <v>100.0001</v>
      </c>
      <c r="AB43" s="32" t="str">
        <f t="shared" si="1"/>
        <v> </v>
      </c>
      <c r="AC43"/>
    </row>
    <row r="44" spans="2:29" ht="12.75" customHeight="1">
      <c r="B44" s="18">
        <v>29</v>
      </c>
      <c r="C44" s="57">
        <v>95.1944</v>
      </c>
      <c r="D44" s="126">
        <v>2.6668</v>
      </c>
      <c r="E44" s="126">
        <v>0.8759</v>
      </c>
      <c r="F44" s="126">
        <v>0.1433</v>
      </c>
      <c r="G44" s="126">
        <v>0.1454</v>
      </c>
      <c r="H44" s="126">
        <v>0.0035</v>
      </c>
      <c r="I44" s="126">
        <v>0.0367</v>
      </c>
      <c r="J44" s="126">
        <v>0.0273</v>
      </c>
      <c r="K44" s="126">
        <v>0.0366</v>
      </c>
      <c r="L44" s="126">
        <v>0.0083</v>
      </c>
      <c r="M44" s="126">
        <v>0.6542</v>
      </c>
      <c r="N44" s="126">
        <v>0.2077</v>
      </c>
      <c r="O44" s="126">
        <v>0.7076</v>
      </c>
      <c r="P44" s="127">
        <v>34.63</v>
      </c>
      <c r="Q44" s="128">
        <v>8272</v>
      </c>
      <c r="R44" s="127">
        <v>38.37</v>
      </c>
      <c r="S44" s="128">
        <v>9165</v>
      </c>
      <c r="T44" s="127">
        <v>50.06</v>
      </c>
      <c r="U44" s="9"/>
      <c r="V44" s="9"/>
      <c r="W44" s="132"/>
      <c r="X44" s="51"/>
      <c r="Y44" s="54"/>
      <c r="AA44" s="4">
        <f t="shared" si="0"/>
        <v>100.0001</v>
      </c>
      <c r="AB44" s="32" t="str">
        <f t="shared" si="1"/>
        <v> </v>
      </c>
      <c r="AC44"/>
    </row>
    <row r="45" spans="2:29" ht="12.75" customHeight="1">
      <c r="B45" s="18">
        <v>30</v>
      </c>
      <c r="C45" s="54">
        <v>95.403</v>
      </c>
      <c r="D45" s="51">
        <v>2.5313</v>
      </c>
      <c r="E45" s="51">
        <v>0.8251</v>
      </c>
      <c r="F45" s="51">
        <v>0.1349</v>
      </c>
      <c r="G45" s="51">
        <v>0.1377</v>
      </c>
      <c r="H45" s="51">
        <v>0.0032</v>
      </c>
      <c r="I45" s="51">
        <v>0.0288</v>
      </c>
      <c r="J45" s="51">
        <v>0.0244</v>
      </c>
      <c r="K45" s="51">
        <v>0.0349</v>
      </c>
      <c r="L45" s="51">
        <v>0.0083</v>
      </c>
      <c r="M45" s="51">
        <v>0.6743</v>
      </c>
      <c r="N45" s="51">
        <v>0.1943</v>
      </c>
      <c r="O45" s="51">
        <v>0.7056</v>
      </c>
      <c r="P45" s="52">
        <v>34.54</v>
      </c>
      <c r="Q45" s="53">
        <v>8250</v>
      </c>
      <c r="R45" s="52">
        <v>38.28</v>
      </c>
      <c r="S45" s="53">
        <v>9142</v>
      </c>
      <c r="T45" s="55">
        <v>50.01</v>
      </c>
      <c r="U45" s="9"/>
      <c r="V45" s="9"/>
      <c r="W45" s="51"/>
      <c r="X45" s="51"/>
      <c r="Y45" s="54"/>
      <c r="AA45" s="4">
        <f t="shared" si="0"/>
        <v>100.00020000000002</v>
      </c>
      <c r="AB45" s="32" t="str">
        <f t="shared" si="1"/>
        <v> </v>
      </c>
      <c r="AC45"/>
    </row>
    <row r="46" spans="2:29" ht="12.75" customHeight="1">
      <c r="B46" s="18">
        <v>31</v>
      </c>
      <c r="C46" s="54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2"/>
      <c r="Q46" s="53"/>
      <c r="R46" s="52"/>
      <c r="S46" s="53"/>
      <c r="T46" s="52"/>
      <c r="U46" s="9"/>
      <c r="V46" s="9"/>
      <c r="W46" s="51"/>
      <c r="X46" s="51"/>
      <c r="Y46" s="54"/>
      <c r="AA46" s="4">
        <f t="shared" si="0"/>
        <v>0</v>
      </c>
      <c r="AB46" s="32" t="str">
        <f t="shared" si="1"/>
        <v> </v>
      </c>
      <c r="AC46"/>
    </row>
    <row r="47" spans="2:29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  <c r="U47" s="10"/>
      <c r="V47" s="10"/>
      <c r="W47" s="10"/>
      <c r="X47" s="10"/>
      <c r="Y47" s="11"/>
      <c r="AA47" s="4">
        <f>SUM(D47:N47,P47)</f>
        <v>0</v>
      </c>
      <c r="AB47" s="5"/>
      <c r="AC47"/>
    </row>
    <row r="48" spans="2:29" ht="12.75">
      <c r="B48" s="130"/>
      <c r="C48" s="1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4"/>
      <c r="AB48" s="5"/>
      <c r="AC48"/>
    </row>
    <row r="49" spans="3:4" ht="12.75">
      <c r="C49" s="1"/>
      <c r="D49" s="1"/>
    </row>
    <row r="50" spans="3:25" ht="15">
      <c r="C50" s="13" t="s">
        <v>39</v>
      </c>
      <c r="D50" s="34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13" t="s">
        <v>56</v>
      </c>
      <c r="Q50" s="34"/>
      <c r="R50" s="34"/>
      <c r="S50" s="34"/>
      <c r="T50" s="46"/>
      <c r="U50" s="47"/>
      <c r="V50" s="47"/>
      <c r="W50" s="153">
        <v>42643</v>
      </c>
      <c r="X50" s="154"/>
      <c r="Y50" s="49"/>
    </row>
    <row r="51" spans="3:24" ht="12.75">
      <c r="C51" s="1"/>
      <c r="D51" s="1" t="s">
        <v>28</v>
      </c>
      <c r="O51" s="2"/>
      <c r="P51" s="50" t="s">
        <v>30</v>
      </c>
      <c r="Q51" s="16"/>
      <c r="T51" s="2"/>
      <c r="U51" s="2" t="s">
        <v>0</v>
      </c>
      <c r="V51" s="1"/>
      <c r="W51" s="2"/>
      <c r="X51" s="2" t="s">
        <v>17</v>
      </c>
    </row>
    <row r="52" spans="3:25" ht="18" customHeight="1">
      <c r="C52" s="13" t="s">
        <v>77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1</v>
      </c>
      <c r="Q52" s="13"/>
      <c r="R52" s="34"/>
      <c r="S52" s="34"/>
      <c r="T52" s="34"/>
      <c r="U52" s="47"/>
      <c r="V52" s="47"/>
      <c r="W52" s="153">
        <v>42643</v>
      </c>
      <c r="X52" s="154"/>
      <c r="Y52" s="13"/>
    </row>
    <row r="53" spans="3:24" ht="12.75">
      <c r="C53" s="1"/>
      <c r="D53" s="1" t="s">
        <v>29</v>
      </c>
      <c r="O53" s="2"/>
      <c r="P53" s="2" t="s">
        <v>30</v>
      </c>
      <c r="Q53" s="15"/>
      <c r="T53" s="2"/>
      <c r="U53" s="2" t="s">
        <v>0</v>
      </c>
      <c r="V53" s="1"/>
      <c r="W53" s="2"/>
      <c r="X53" s="1" t="s">
        <v>17</v>
      </c>
    </row>
    <row r="57" spans="3:10" ht="12.75">
      <c r="C57" s="39"/>
      <c r="D57" s="33"/>
      <c r="E57" s="33"/>
      <c r="F57" s="33"/>
      <c r="G57" s="33"/>
      <c r="H57" s="33"/>
      <c r="I57" s="33"/>
      <c r="J57" s="33"/>
    </row>
  </sheetData>
  <sheetProtection/>
  <mergeCells count="33">
    <mergeCell ref="R13:R15"/>
    <mergeCell ref="K13:K15"/>
    <mergeCell ref="J13:J15"/>
    <mergeCell ref="W52:X52"/>
    <mergeCell ref="C12:N12"/>
    <mergeCell ref="T13:T15"/>
    <mergeCell ref="O12:T12"/>
    <mergeCell ref="V12:V15"/>
    <mergeCell ref="W50:X50"/>
    <mergeCell ref="E13:E15"/>
    <mergeCell ref="Q13:Q15"/>
    <mergeCell ref="S13:S15"/>
    <mergeCell ref="L13:L15"/>
    <mergeCell ref="C6:AA6"/>
    <mergeCell ref="Y12:Y15"/>
    <mergeCell ref="U12:U15"/>
    <mergeCell ref="D13:D15"/>
    <mergeCell ref="G13:G15"/>
    <mergeCell ref="M13:M15"/>
    <mergeCell ref="B7:Y7"/>
    <mergeCell ref="B12:B15"/>
    <mergeCell ref="B8:Y8"/>
    <mergeCell ref="B9:Y9"/>
    <mergeCell ref="B10:Y10"/>
    <mergeCell ref="O13:O15"/>
    <mergeCell ref="C13:C15"/>
    <mergeCell ref="F13:F15"/>
    <mergeCell ref="H13:H15"/>
    <mergeCell ref="W12:W15"/>
    <mergeCell ref="X12:X15"/>
    <mergeCell ref="I13:I15"/>
    <mergeCell ref="N13:N15"/>
    <mergeCell ref="P13:P15"/>
  </mergeCells>
  <printOptions/>
  <pageMargins left="0.31496062992125984" right="0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view="pageBreakPreview" zoomScaleSheetLayoutView="100" workbookViewId="0" topLeftCell="A37">
      <selection activeCell="B19" sqref="B19"/>
    </sheetView>
  </sheetViews>
  <sheetFormatPr defaultColWidth="9.00390625" defaultRowHeight="12.75"/>
  <cols>
    <col min="1" max="1" width="3.625" style="0" customWidth="1"/>
    <col min="2" max="3" width="11.75390625" style="0" customWidth="1"/>
    <col min="4" max="4" width="12.00390625" style="0" customWidth="1"/>
    <col min="5" max="5" width="11.625" style="0" customWidth="1"/>
    <col min="6" max="6" width="12.00390625" style="0" customWidth="1"/>
    <col min="7" max="7" width="12.625" style="0" customWidth="1"/>
    <col min="8" max="8" width="12.00390625" style="0" customWidth="1"/>
    <col min="9" max="9" width="15.125" style="0" customWidth="1"/>
    <col min="10" max="10" width="13.875" style="0" customWidth="1"/>
    <col min="11" max="11" width="18.75390625" style="0" customWidth="1"/>
    <col min="12" max="12" width="9.125" style="6" customWidth="1"/>
  </cols>
  <sheetData>
    <row r="1" spans="2:10" ht="12.75">
      <c r="B1" s="44" t="s">
        <v>31</v>
      </c>
      <c r="C1" s="44"/>
      <c r="D1" s="44"/>
      <c r="E1" s="44"/>
      <c r="F1" s="36"/>
      <c r="G1" s="36"/>
      <c r="H1" s="36"/>
      <c r="I1" s="33"/>
      <c r="J1" s="33"/>
    </row>
    <row r="2" spans="2:10" ht="12.75">
      <c r="B2" s="44" t="s">
        <v>32</v>
      </c>
      <c r="C2" s="44"/>
      <c r="D2" s="44"/>
      <c r="E2" s="44"/>
      <c r="F2" s="36"/>
      <c r="G2" s="36"/>
      <c r="H2" s="36"/>
      <c r="I2" s="33"/>
      <c r="J2" s="33"/>
    </row>
    <row r="3" spans="2:11" ht="12.75">
      <c r="B3" s="45" t="s">
        <v>45</v>
      </c>
      <c r="C3" s="45"/>
      <c r="D3" s="45"/>
      <c r="E3" s="44"/>
      <c r="F3" s="36"/>
      <c r="G3" s="36"/>
      <c r="H3" s="36"/>
      <c r="I3" s="38"/>
      <c r="J3" s="38"/>
      <c r="K3" s="3"/>
    </row>
    <row r="4" spans="2:11" ht="12.75">
      <c r="B4" s="36"/>
      <c r="C4" s="36"/>
      <c r="D4" s="36"/>
      <c r="E4" s="36"/>
      <c r="F4" s="36"/>
      <c r="G4" s="36"/>
      <c r="H4" s="36"/>
      <c r="I4" s="38"/>
      <c r="J4" s="38"/>
      <c r="K4" s="3"/>
    </row>
    <row r="5" spans="2:11" ht="15">
      <c r="B5" s="41"/>
      <c r="C5" s="145" t="s">
        <v>37</v>
      </c>
      <c r="D5" s="145"/>
      <c r="E5" s="145"/>
      <c r="F5" s="145"/>
      <c r="G5" s="145"/>
      <c r="H5" s="145"/>
      <c r="I5" s="145"/>
      <c r="J5" s="145"/>
      <c r="K5" s="21"/>
    </row>
    <row r="6" spans="2:11" ht="18" customHeight="1">
      <c r="B6" s="79" t="s">
        <v>53</v>
      </c>
      <c r="C6" s="80"/>
      <c r="D6" s="80"/>
      <c r="E6" s="80"/>
      <c r="F6" s="80"/>
      <c r="G6" s="80"/>
      <c r="H6" s="80"/>
      <c r="I6" s="80"/>
      <c r="J6" s="80"/>
      <c r="K6" s="23"/>
    </row>
    <row r="7" spans="2:11" ht="18" customHeight="1">
      <c r="B7" s="79" t="s">
        <v>52</v>
      </c>
      <c r="C7" s="79"/>
      <c r="D7" s="79"/>
      <c r="E7" s="79"/>
      <c r="F7" s="79"/>
      <c r="G7" s="79"/>
      <c r="H7" s="79"/>
      <c r="I7" s="79"/>
      <c r="J7" s="79"/>
      <c r="K7" s="22"/>
    </row>
    <row r="8" spans="2:11" ht="18" customHeight="1" hidden="1">
      <c r="B8" s="163"/>
      <c r="C8" s="163"/>
      <c r="D8" s="163"/>
      <c r="E8" s="163"/>
      <c r="F8" s="163"/>
      <c r="G8" s="163"/>
      <c r="H8" s="163"/>
      <c r="I8" s="163"/>
      <c r="J8" s="163"/>
      <c r="K8" s="22"/>
    </row>
    <row r="9" spans="2:11" ht="18" customHeight="1">
      <c r="B9" s="164" t="s">
        <v>82</v>
      </c>
      <c r="C9" s="164"/>
      <c r="D9" s="164"/>
      <c r="E9" s="164"/>
      <c r="F9" s="164"/>
      <c r="G9" s="164"/>
      <c r="H9" s="164"/>
      <c r="I9" s="164"/>
      <c r="J9" s="164"/>
      <c r="K9" s="24"/>
    </row>
    <row r="10" spans="2:11" ht="12.75" customHeight="1">
      <c r="B10" s="19"/>
      <c r="C10" s="20"/>
      <c r="D10" s="20"/>
      <c r="E10" s="20"/>
      <c r="F10" s="20"/>
      <c r="G10" s="20"/>
      <c r="H10" s="20"/>
      <c r="I10" s="20"/>
      <c r="J10" s="20"/>
      <c r="K10" s="24"/>
    </row>
    <row r="11" spans="2:12" ht="30" customHeight="1">
      <c r="B11" s="140" t="s">
        <v>27</v>
      </c>
      <c r="C11" s="155" t="s">
        <v>42</v>
      </c>
      <c r="D11" s="156"/>
      <c r="E11" s="156"/>
      <c r="F11" s="156"/>
      <c r="G11" s="156"/>
      <c r="H11" s="156"/>
      <c r="I11" s="165" t="s">
        <v>43</v>
      </c>
      <c r="J11" s="166" t="s">
        <v>44</v>
      </c>
      <c r="K11" s="25"/>
      <c r="L11"/>
    </row>
    <row r="12" spans="2:12" ht="48.75" customHeight="1">
      <c r="B12" s="141"/>
      <c r="C12" s="162" t="s">
        <v>46</v>
      </c>
      <c r="D12" s="144" t="s">
        <v>47</v>
      </c>
      <c r="E12" s="159" t="s">
        <v>48</v>
      </c>
      <c r="F12" s="159" t="s">
        <v>49</v>
      </c>
      <c r="G12" s="159" t="s">
        <v>50</v>
      </c>
      <c r="H12" s="159" t="s">
        <v>51</v>
      </c>
      <c r="I12" s="165"/>
      <c r="J12" s="167"/>
      <c r="K12" s="25"/>
      <c r="L12"/>
    </row>
    <row r="13" spans="2:12" ht="15.75" customHeight="1">
      <c r="B13" s="141"/>
      <c r="C13" s="162"/>
      <c r="D13" s="144"/>
      <c r="E13" s="159"/>
      <c r="F13" s="159"/>
      <c r="G13" s="159"/>
      <c r="H13" s="159"/>
      <c r="I13" s="165"/>
      <c r="J13" s="167"/>
      <c r="K13" s="25"/>
      <c r="L13"/>
    </row>
    <row r="14" spans="2:12" ht="30" customHeight="1">
      <c r="B14" s="152"/>
      <c r="C14" s="162"/>
      <c r="D14" s="144"/>
      <c r="E14" s="159"/>
      <c r="F14" s="159"/>
      <c r="G14" s="159"/>
      <c r="H14" s="159"/>
      <c r="I14" s="165"/>
      <c r="J14" s="168"/>
      <c r="K14" s="25"/>
      <c r="L14"/>
    </row>
    <row r="15" spans="2:13" ht="15.75" customHeight="1">
      <c r="B15" s="17">
        <v>1</v>
      </c>
      <c r="C15" s="42">
        <v>121307.82029999999</v>
      </c>
      <c r="D15" s="42">
        <v>0</v>
      </c>
      <c r="E15" s="42">
        <v>93786.6548</v>
      </c>
      <c r="F15">
        <v>44937.4961</v>
      </c>
      <c r="G15" s="42">
        <v>0</v>
      </c>
      <c r="H15">
        <v>1612.8983</v>
      </c>
      <c r="I15" s="73">
        <f aca="true" t="shared" si="0" ref="I15:I45">SUM(C15:H15)</f>
        <v>261644.86949999997</v>
      </c>
      <c r="J15" s="74">
        <f>IF(Паспорт!P16&gt;0,Паспорт!P16,J14)</f>
        <v>34.91</v>
      </c>
      <c r="K15" s="26"/>
      <c r="L15" s="160"/>
      <c r="M15" s="160"/>
    </row>
    <row r="16" spans="2:13" ht="15.75">
      <c r="B16" s="17">
        <v>2</v>
      </c>
      <c r="C16" s="42">
        <v>100168.9414</v>
      </c>
      <c r="D16" s="42">
        <v>0</v>
      </c>
      <c r="E16" s="42">
        <v>14229.1426</v>
      </c>
      <c r="F16">
        <v>47327.2734</v>
      </c>
      <c r="G16" s="42">
        <v>0</v>
      </c>
      <c r="H16">
        <v>1641.1967</v>
      </c>
      <c r="I16" s="73">
        <f t="shared" si="0"/>
        <v>163366.5541</v>
      </c>
      <c r="J16" s="74">
        <f>IF(Паспорт!P17&gt;0,Паспорт!P17,J15)</f>
        <v>34.91</v>
      </c>
      <c r="K16" s="26"/>
      <c r="L16" s="160"/>
      <c r="M16" s="160"/>
    </row>
    <row r="17" spans="2:13" ht="15.75">
      <c r="B17" s="17">
        <v>3</v>
      </c>
      <c r="C17" s="42">
        <v>64372.4316</v>
      </c>
      <c r="D17" s="42">
        <v>0</v>
      </c>
      <c r="E17" s="42">
        <v>13374.6255</v>
      </c>
      <c r="F17">
        <v>40705.6602</v>
      </c>
      <c r="G17" s="42">
        <v>0</v>
      </c>
      <c r="H17">
        <v>1765.1881</v>
      </c>
      <c r="I17" s="73">
        <f t="shared" si="0"/>
        <v>120217.9054</v>
      </c>
      <c r="J17" s="74">
        <f>IF(Паспорт!P18&gt;0,Паспорт!P18,J16)</f>
        <v>34.91</v>
      </c>
      <c r="K17" s="26"/>
      <c r="L17" s="160"/>
      <c r="M17" s="160"/>
    </row>
    <row r="18" spans="2:13" ht="15.75">
      <c r="B18" s="17">
        <v>4</v>
      </c>
      <c r="C18" s="42">
        <v>63457.8028</v>
      </c>
      <c r="D18" s="42">
        <v>0</v>
      </c>
      <c r="E18" s="42">
        <v>45600.542499999996</v>
      </c>
      <c r="F18">
        <v>44374.7031</v>
      </c>
      <c r="G18" s="42">
        <v>0</v>
      </c>
      <c r="H18">
        <v>1755.4976</v>
      </c>
      <c r="I18" s="73">
        <f t="shared" si="0"/>
        <v>155188.54599999997</v>
      </c>
      <c r="J18" s="74">
        <f>IF(Паспорт!P19&gt;0,Паспорт!P19,J17)</f>
        <v>34.91</v>
      </c>
      <c r="K18" s="26"/>
      <c r="L18" s="160"/>
      <c r="M18" s="160"/>
    </row>
    <row r="19" spans="2:13" ht="15.75">
      <c r="B19" s="17">
        <v>5</v>
      </c>
      <c r="C19" s="42">
        <v>365306.5781</v>
      </c>
      <c r="D19" s="42">
        <v>0</v>
      </c>
      <c r="E19" s="42">
        <v>52955.8105</v>
      </c>
      <c r="F19">
        <v>82694.6328</v>
      </c>
      <c r="G19" s="42">
        <v>0</v>
      </c>
      <c r="H19">
        <v>1464.8518</v>
      </c>
      <c r="I19" s="73">
        <f t="shared" si="0"/>
        <v>502421.87320000003</v>
      </c>
      <c r="J19" s="74">
        <f>IF(Паспорт!P20&gt;0,Паспорт!P20,J18)</f>
        <v>34.21</v>
      </c>
      <c r="K19" s="26"/>
      <c r="L19" s="160"/>
      <c r="M19" s="160"/>
    </row>
    <row r="20" spans="2:13" ht="15.75" customHeight="1">
      <c r="B20" s="17">
        <v>6</v>
      </c>
      <c r="C20" s="42">
        <v>363529.4063</v>
      </c>
      <c r="D20" s="42">
        <v>0</v>
      </c>
      <c r="E20" s="42">
        <v>27016.6914</v>
      </c>
      <c r="F20">
        <v>105385.2578</v>
      </c>
      <c r="G20" s="42">
        <v>0</v>
      </c>
      <c r="H20">
        <v>1454.598</v>
      </c>
      <c r="I20" s="73">
        <f t="shared" si="0"/>
        <v>497385.9535</v>
      </c>
      <c r="J20" s="74">
        <f>IF(Паспорт!P21&gt;0,Паспорт!P21,J19)</f>
        <v>34.22</v>
      </c>
      <c r="K20" s="26"/>
      <c r="L20" s="160"/>
      <c r="M20" s="160"/>
    </row>
    <row r="21" spans="2:13" ht="15.75">
      <c r="B21" s="17">
        <v>7</v>
      </c>
      <c r="C21" s="42">
        <v>275885.82810000004</v>
      </c>
      <c r="D21" s="42">
        <v>0</v>
      </c>
      <c r="E21" s="42">
        <v>13847.4741</v>
      </c>
      <c r="F21">
        <v>113819.6328</v>
      </c>
      <c r="G21" s="42">
        <v>0</v>
      </c>
      <c r="H21">
        <v>1471.4966</v>
      </c>
      <c r="I21" s="73">
        <f t="shared" si="0"/>
        <v>405024.43160000007</v>
      </c>
      <c r="J21" s="74">
        <f>IF(Паспорт!P22&gt;0,Паспорт!P22,J20)</f>
        <v>34.36</v>
      </c>
      <c r="K21" s="26"/>
      <c r="L21" s="160"/>
      <c r="M21" s="160"/>
    </row>
    <row r="22" spans="2:13" ht="15.75">
      <c r="B22" s="17">
        <v>8</v>
      </c>
      <c r="C22" s="42">
        <v>112689.0429</v>
      </c>
      <c r="D22" s="42">
        <v>0</v>
      </c>
      <c r="E22" s="42">
        <v>14042.033200000002</v>
      </c>
      <c r="F22">
        <v>107583.5156</v>
      </c>
      <c r="G22" s="42">
        <v>0</v>
      </c>
      <c r="H22">
        <v>1473.4089</v>
      </c>
      <c r="I22" s="73">
        <f t="shared" si="0"/>
        <v>235788.0006</v>
      </c>
      <c r="J22" s="74">
        <f>IF(Паспорт!P23&gt;0,Паспорт!P23,J21)</f>
        <v>34.38</v>
      </c>
      <c r="K22" s="26"/>
      <c r="L22" s="160"/>
      <c r="M22" s="160"/>
    </row>
    <row r="23" spans="2:12" ht="15" customHeight="1">
      <c r="B23" s="17">
        <v>9</v>
      </c>
      <c r="C23" s="42">
        <v>101364.0196</v>
      </c>
      <c r="D23" s="42">
        <v>0</v>
      </c>
      <c r="E23" s="42">
        <v>11145.240699999998</v>
      </c>
      <c r="F23">
        <v>109644.6641</v>
      </c>
      <c r="G23" s="42">
        <v>0</v>
      </c>
      <c r="H23">
        <v>1499.6145</v>
      </c>
      <c r="I23" s="73">
        <f t="shared" si="0"/>
        <v>223653.53889999999</v>
      </c>
      <c r="J23" s="74">
        <f>IF(Паспорт!P24&gt;0,Паспорт!P24,J22)</f>
        <v>34.37</v>
      </c>
      <c r="K23" s="26"/>
      <c r="L23" s="31"/>
    </row>
    <row r="24" spans="2:12" ht="15.75">
      <c r="B24" s="17">
        <v>10</v>
      </c>
      <c r="C24" s="42">
        <v>67259.9941</v>
      </c>
      <c r="D24" s="42">
        <v>0</v>
      </c>
      <c r="E24" s="42">
        <v>11082.1404</v>
      </c>
      <c r="F24">
        <v>105584.0234</v>
      </c>
      <c r="G24" s="42">
        <v>0</v>
      </c>
      <c r="H24">
        <v>1681.2386</v>
      </c>
      <c r="I24" s="73">
        <f t="shared" si="0"/>
        <v>185607.3965</v>
      </c>
      <c r="J24" s="74">
        <f>IF(Паспорт!P25&gt;0,Паспорт!P25,J23)</f>
        <v>34.37</v>
      </c>
      <c r="K24" s="26"/>
      <c r="L24" s="31"/>
    </row>
    <row r="25" spans="2:12" ht="15.75">
      <c r="B25" s="17">
        <v>11</v>
      </c>
      <c r="C25" s="42">
        <v>73692.86319999999</v>
      </c>
      <c r="D25" s="42">
        <v>0</v>
      </c>
      <c r="E25" s="42">
        <v>13174.3609</v>
      </c>
      <c r="F25">
        <v>103429.6328</v>
      </c>
      <c r="G25" s="42">
        <v>0</v>
      </c>
      <c r="H25">
        <v>1600.3812</v>
      </c>
      <c r="I25" s="73">
        <f t="shared" si="0"/>
        <v>191897.23810000002</v>
      </c>
      <c r="J25" s="74">
        <f>IF(Паспорт!P26&gt;0,Паспорт!P26,J24)</f>
        <v>34.37</v>
      </c>
      <c r="K25" s="26"/>
      <c r="L25" s="31"/>
    </row>
    <row r="26" spans="2:12" ht="15.75">
      <c r="B26" s="17">
        <v>12</v>
      </c>
      <c r="C26" s="42">
        <v>99772.65239999999</v>
      </c>
      <c r="D26" s="42">
        <v>0</v>
      </c>
      <c r="E26" s="42">
        <v>101102.7622</v>
      </c>
      <c r="F26">
        <v>108346.3672</v>
      </c>
      <c r="G26" s="42">
        <v>0</v>
      </c>
      <c r="H26">
        <v>1473.6056</v>
      </c>
      <c r="I26" s="73">
        <f t="shared" si="0"/>
        <v>310695.3874</v>
      </c>
      <c r="J26" s="74">
        <f>IF(Паспорт!P27&gt;0,Паспорт!P27,J25)</f>
        <v>34.65</v>
      </c>
      <c r="K26" s="26"/>
      <c r="L26" s="31"/>
    </row>
    <row r="27" spans="2:12" ht="15.75">
      <c r="B27" s="17">
        <v>13</v>
      </c>
      <c r="C27" s="42">
        <v>124354.9961</v>
      </c>
      <c r="D27" s="42">
        <v>0</v>
      </c>
      <c r="E27" s="42">
        <v>61403.782699999996</v>
      </c>
      <c r="F27">
        <v>108789.1953</v>
      </c>
      <c r="G27" s="42">
        <v>0</v>
      </c>
      <c r="H27">
        <v>1433.1766</v>
      </c>
      <c r="I27" s="73">
        <f t="shared" si="0"/>
        <v>295981.1507</v>
      </c>
      <c r="J27" s="74">
        <f>IF(Паспорт!P28&gt;0,Паспорт!P28,J26)</f>
        <v>34.64</v>
      </c>
      <c r="K27" s="26"/>
      <c r="L27" s="31"/>
    </row>
    <row r="28" spans="2:12" ht="15.75">
      <c r="B28" s="17">
        <v>14</v>
      </c>
      <c r="C28" s="42">
        <v>136786.4297</v>
      </c>
      <c r="D28" s="42">
        <v>0</v>
      </c>
      <c r="E28" s="42">
        <v>31956.0249</v>
      </c>
      <c r="F28">
        <v>113357.7188</v>
      </c>
      <c r="G28" s="42">
        <v>0</v>
      </c>
      <c r="H28">
        <v>1519.483</v>
      </c>
      <c r="I28" s="73">
        <f t="shared" si="0"/>
        <v>283619.6564</v>
      </c>
      <c r="J28" s="74">
        <f>IF(Паспорт!P29&gt;0,Паспорт!P29,J27)</f>
        <v>34.54</v>
      </c>
      <c r="K28" s="26"/>
      <c r="L28" s="31"/>
    </row>
    <row r="29" spans="2:12" ht="15.75">
      <c r="B29" s="17">
        <v>15</v>
      </c>
      <c r="C29" s="42">
        <v>124818.8204</v>
      </c>
      <c r="D29" s="42">
        <v>0</v>
      </c>
      <c r="E29" s="42">
        <v>36889.133799999996</v>
      </c>
      <c r="F29">
        <v>129304.4922</v>
      </c>
      <c r="G29" s="42">
        <v>0</v>
      </c>
      <c r="H29">
        <v>1616.0647</v>
      </c>
      <c r="I29" s="73">
        <f t="shared" si="0"/>
        <v>292628.51109999995</v>
      </c>
      <c r="J29" s="74">
        <f>IF(Паспорт!P30&gt;0,Паспорт!P30,J28)</f>
        <v>34.72</v>
      </c>
      <c r="K29" s="26"/>
      <c r="L29" s="31"/>
    </row>
    <row r="30" spans="2:12" ht="15.75">
      <c r="B30" s="18">
        <v>16</v>
      </c>
      <c r="C30" s="42">
        <v>105204.31640000001</v>
      </c>
      <c r="D30" s="42">
        <v>0</v>
      </c>
      <c r="E30" s="42">
        <v>106614.1699</v>
      </c>
      <c r="F30">
        <v>111016.9922</v>
      </c>
      <c r="G30" s="42">
        <v>0</v>
      </c>
      <c r="H30">
        <v>1626.2798</v>
      </c>
      <c r="I30" s="73">
        <f t="shared" si="0"/>
        <v>324461.7583</v>
      </c>
      <c r="J30" s="74">
        <f>IF(Паспорт!P31&gt;0,Паспорт!P31,J29)</f>
        <v>34.7</v>
      </c>
      <c r="K30" s="26"/>
      <c r="L30" s="31"/>
    </row>
    <row r="31" spans="2:12" ht="15.75">
      <c r="B31" s="18">
        <v>17</v>
      </c>
      <c r="C31" s="42">
        <v>81119.05859999999</v>
      </c>
      <c r="D31" s="42">
        <v>0</v>
      </c>
      <c r="E31" s="42">
        <v>77798.42679999999</v>
      </c>
      <c r="F31">
        <v>114977.2656</v>
      </c>
      <c r="G31" s="42">
        <v>0</v>
      </c>
      <c r="H31">
        <v>1862.722</v>
      </c>
      <c r="I31" s="73">
        <f t="shared" si="0"/>
        <v>275757.473</v>
      </c>
      <c r="J31" s="74">
        <f>IF(Паспорт!P32&gt;0,Паспорт!P32,J30)</f>
        <v>34.7</v>
      </c>
      <c r="K31" s="26"/>
      <c r="L31" s="31"/>
    </row>
    <row r="32" spans="2:12" ht="15.75">
      <c r="B32" s="18">
        <v>18</v>
      </c>
      <c r="C32" s="42">
        <v>75054.7832</v>
      </c>
      <c r="D32" s="42">
        <v>0</v>
      </c>
      <c r="E32" s="42">
        <v>30663.275400000002</v>
      </c>
      <c r="F32">
        <v>113785.3047</v>
      </c>
      <c r="G32" s="42">
        <v>0</v>
      </c>
      <c r="H32">
        <v>2124.2261</v>
      </c>
      <c r="I32" s="73">
        <f t="shared" si="0"/>
        <v>221627.5894</v>
      </c>
      <c r="J32" s="74">
        <f>IF(Паспорт!P33&gt;0,Паспорт!P33,J31)</f>
        <v>34.7</v>
      </c>
      <c r="K32" s="26"/>
      <c r="L32" s="31"/>
    </row>
    <row r="33" spans="2:12" ht="15.75">
      <c r="B33" s="18">
        <v>19</v>
      </c>
      <c r="C33" s="42">
        <v>126934.03510000001</v>
      </c>
      <c r="D33" s="42">
        <v>0</v>
      </c>
      <c r="E33" s="42">
        <v>63190.4394</v>
      </c>
      <c r="F33">
        <v>124253.2578</v>
      </c>
      <c r="G33" s="42">
        <v>0</v>
      </c>
      <c r="H33">
        <v>1917.297</v>
      </c>
      <c r="I33" s="73">
        <f t="shared" si="0"/>
        <v>316295.02930000005</v>
      </c>
      <c r="J33" s="74">
        <f>IF(Паспорт!P34&gt;0,Паспорт!P34,J32)</f>
        <v>34.66</v>
      </c>
      <c r="K33" s="26"/>
      <c r="L33" s="31"/>
    </row>
    <row r="34" spans="2:12" ht="15.75">
      <c r="B34" s="18">
        <v>20</v>
      </c>
      <c r="C34" s="42">
        <v>145632.42969999998</v>
      </c>
      <c r="D34" s="42">
        <v>0</v>
      </c>
      <c r="E34" s="42">
        <v>209245.7559</v>
      </c>
      <c r="F34">
        <v>134702.4844</v>
      </c>
      <c r="G34" s="42">
        <v>0</v>
      </c>
      <c r="H34">
        <v>3028.0459</v>
      </c>
      <c r="I34" s="73">
        <f t="shared" si="0"/>
        <v>492608.71589999995</v>
      </c>
      <c r="J34" s="74">
        <f>IF(Паспорт!P35&gt;0,Паспорт!P35,J33)</f>
        <v>34.65</v>
      </c>
      <c r="K34" s="26"/>
      <c r="L34" s="31"/>
    </row>
    <row r="35" spans="2:12" ht="15.75">
      <c r="B35" s="18">
        <v>21</v>
      </c>
      <c r="C35" s="42">
        <v>192422.39059999998</v>
      </c>
      <c r="D35" s="42">
        <v>0</v>
      </c>
      <c r="E35" s="42">
        <v>274526.6494</v>
      </c>
      <c r="F35">
        <v>136916.1563</v>
      </c>
      <c r="G35" s="42">
        <v>0</v>
      </c>
      <c r="H35">
        <v>2974.8496</v>
      </c>
      <c r="I35" s="73">
        <f t="shared" si="0"/>
        <v>606840.0458999999</v>
      </c>
      <c r="J35" s="74">
        <f>IF(Паспорт!P36&gt;0,Паспорт!P36,J34)</f>
        <v>34.59</v>
      </c>
      <c r="K35" s="26"/>
      <c r="L35" s="31"/>
    </row>
    <row r="36" spans="2:12" ht="15.75">
      <c r="B36" s="18">
        <v>22</v>
      </c>
      <c r="C36" s="42">
        <v>202463.8438</v>
      </c>
      <c r="D36" s="42">
        <v>0</v>
      </c>
      <c r="E36" s="42">
        <v>359148.4658</v>
      </c>
      <c r="F36">
        <v>139887.7969</v>
      </c>
      <c r="G36" s="42">
        <v>0</v>
      </c>
      <c r="H36">
        <v>3258.4817</v>
      </c>
      <c r="I36" s="73">
        <f t="shared" si="0"/>
        <v>704758.5882</v>
      </c>
      <c r="J36" s="74">
        <f>IF(Паспорт!P37&gt;0,Паспорт!P37,J35)</f>
        <v>34.63</v>
      </c>
      <c r="K36" s="26"/>
      <c r="L36" s="31"/>
    </row>
    <row r="37" spans="2:12" ht="15.75">
      <c r="B37" s="18">
        <v>23</v>
      </c>
      <c r="C37" s="42">
        <v>178081.6797</v>
      </c>
      <c r="D37" s="42">
        <v>0</v>
      </c>
      <c r="E37" s="42">
        <v>73658.5186</v>
      </c>
      <c r="F37">
        <v>132858.625</v>
      </c>
      <c r="G37" s="42">
        <v>0</v>
      </c>
      <c r="H37">
        <v>3140.5857</v>
      </c>
      <c r="I37" s="73">
        <f t="shared" si="0"/>
        <v>387739.409</v>
      </c>
      <c r="J37" s="74">
        <f>IF(Паспорт!P38&gt;0,Паспорт!P38,J36)</f>
        <v>34.6342</v>
      </c>
      <c r="K37" s="26"/>
      <c r="L37" s="31"/>
    </row>
    <row r="38" spans="2:12" ht="15.75">
      <c r="B38" s="18">
        <v>24</v>
      </c>
      <c r="C38" s="42">
        <v>135531.5626</v>
      </c>
      <c r="D38" s="42">
        <v>0</v>
      </c>
      <c r="E38" s="42">
        <v>108623.0977</v>
      </c>
      <c r="F38">
        <v>133065.7031</v>
      </c>
      <c r="G38" s="42">
        <v>0</v>
      </c>
      <c r="H38">
        <v>3414.1799</v>
      </c>
      <c r="I38" s="73">
        <f t="shared" si="0"/>
        <v>380634.5433</v>
      </c>
      <c r="J38" s="74">
        <f>IF(Паспорт!P39&gt;0,Паспорт!P39,J37)</f>
        <v>34.6342</v>
      </c>
      <c r="K38" s="26"/>
      <c r="L38" s="31"/>
    </row>
    <row r="39" spans="2:12" ht="15.75">
      <c r="B39" s="18">
        <v>25</v>
      </c>
      <c r="C39" s="42">
        <v>139891.8243</v>
      </c>
      <c r="D39" s="42">
        <v>0</v>
      </c>
      <c r="E39" s="42">
        <v>163874.30560000002</v>
      </c>
      <c r="F39">
        <v>133217.4688</v>
      </c>
      <c r="G39" s="42">
        <v>0</v>
      </c>
      <c r="H39">
        <v>3998.9578</v>
      </c>
      <c r="I39" s="73">
        <f t="shared" si="0"/>
        <v>440982.55650000006</v>
      </c>
      <c r="J39" s="74">
        <f>IF(Паспорт!P40&gt;0,Паспорт!P40,J38)</f>
        <v>34.6342</v>
      </c>
      <c r="K39" s="26"/>
      <c r="L39" s="31"/>
    </row>
    <row r="40" spans="2:12" ht="15.75">
      <c r="B40" s="18">
        <v>26</v>
      </c>
      <c r="C40" s="42">
        <v>318277.9609</v>
      </c>
      <c r="D40" s="42">
        <v>0</v>
      </c>
      <c r="E40" s="42">
        <v>111063.7754</v>
      </c>
      <c r="F40">
        <v>148410.0781</v>
      </c>
      <c r="G40" s="42">
        <v>0</v>
      </c>
      <c r="H40">
        <v>4450.7891</v>
      </c>
      <c r="I40" s="73">
        <f t="shared" si="0"/>
        <v>582202.6035000001</v>
      </c>
      <c r="J40" s="74">
        <f>IF(Паспорт!P41&gt;0,Паспорт!P41,J39)</f>
        <v>34.91</v>
      </c>
      <c r="K40" s="26"/>
      <c r="L40" s="31"/>
    </row>
    <row r="41" spans="2:12" ht="15.75">
      <c r="B41" s="18">
        <v>27</v>
      </c>
      <c r="C41" s="42">
        <v>234374.75780000002</v>
      </c>
      <c r="D41" s="42">
        <v>0</v>
      </c>
      <c r="E41" s="42">
        <v>194467.1768</v>
      </c>
      <c r="F41">
        <v>140135.2656</v>
      </c>
      <c r="G41" s="42">
        <v>0</v>
      </c>
      <c r="H41">
        <v>3764.2488</v>
      </c>
      <c r="I41" s="73">
        <f t="shared" si="0"/>
        <v>572741.449</v>
      </c>
      <c r="J41" s="74">
        <f>IF(Паспорт!P42&gt;0,Паспорт!P42,J40)</f>
        <v>34.7</v>
      </c>
      <c r="K41" s="26"/>
      <c r="L41" s="31"/>
    </row>
    <row r="42" spans="2:12" ht="15.75">
      <c r="B42" s="18">
        <v>28</v>
      </c>
      <c r="C42" s="42">
        <v>305071.8594</v>
      </c>
      <c r="D42" s="42">
        <v>0</v>
      </c>
      <c r="E42" s="42">
        <v>60933.2949</v>
      </c>
      <c r="F42">
        <v>129187.3906</v>
      </c>
      <c r="G42" s="42">
        <v>0</v>
      </c>
      <c r="H42">
        <v>4044.7329</v>
      </c>
      <c r="I42" s="73">
        <f t="shared" si="0"/>
        <v>499237.2778</v>
      </c>
      <c r="J42" s="74">
        <f>IF(Паспорт!P43&gt;0,Паспорт!P43,J41)</f>
        <v>34.72</v>
      </c>
      <c r="K42" s="26"/>
      <c r="L42" s="31"/>
    </row>
    <row r="43" spans="2:12" ht="12.75" customHeight="1">
      <c r="B43" s="18">
        <v>29</v>
      </c>
      <c r="C43" s="42">
        <v>347553.2188</v>
      </c>
      <c r="D43" s="42">
        <v>0</v>
      </c>
      <c r="E43" s="42">
        <v>155994.1699</v>
      </c>
      <c r="F43">
        <v>192392.5938</v>
      </c>
      <c r="G43" s="42">
        <v>0</v>
      </c>
      <c r="H43">
        <v>4577.9541</v>
      </c>
      <c r="I43" s="73">
        <f t="shared" si="0"/>
        <v>700517.9366</v>
      </c>
      <c r="J43" s="74">
        <f>IF(Паспорт!P44&gt;0,Паспорт!P44,J42)</f>
        <v>34.63</v>
      </c>
      <c r="K43" s="26"/>
      <c r="L43" s="31"/>
    </row>
    <row r="44" spans="2:12" ht="12.75" customHeight="1">
      <c r="B44" s="18">
        <v>30</v>
      </c>
      <c r="C44" s="42">
        <v>238450.1016</v>
      </c>
      <c r="D44" s="42">
        <v>0</v>
      </c>
      <c r="E44" s="42">
        <v>154989.8877</v>
      </c>
      <c r="F44">
        <v>137500.0938</v>
      </c>
      <c r="G44" s="42">
        <v>0</v>
      </c>
      <c r="H44">
        <v>3498.6714</v>
      </c>
      <c r="I44" s="73">
        <f t="shared" si="0"/>
        <v>534438.7545</v>
      </c>
      <c r="J44" s="74">
        <f>IF(Паспорт!P45&gt;0,Паспорт!P45,J43)</f>
        <v>34.54</v>
      </c>
      <c r="K44" s="26"/>
      <c r="L44" s="31"/>
    </row>
    <row r="45" spans="2:12" ht="12.75" customHeight="1">
      <c r="B45" s="18">
        <v>31</v>
      </c>
      <c r="C45" s="40"/>
      <c r="D45" s="40"/>
      <c r="E45" s="40"/>
      <c r="F45" s="40"/>
      <c r="G45" s="40"/>
      <c r="H45" s="40"/>
      <c r="I45" s="73">
        <f t="shared" si="0"/>
        <v>0</v>
      </c>
      <c r="J45" s="74"/>
      <c r="K45" s="30"/>
      <c r="L45" s="31"/>
    </row>
    <row r="46" spans="2:13" ht="57.75" customHeight="1">
      <c r="B46" s="18" t="s">
        <v>43</v>
      </c>
      <c r="C46" s="77">
        <f aca="true" t="shared" si="1" ref="C46:H46">SUM(C15:C45)</f>
        <v>5020831.4495</v>
      </c>
      <c r="D46" s="78">
        <f t="shared" si="1"/>
        <v>0</v>
      </c>
      <c r="E46" s="78">
        <f t="shared" si="1"/>
        <v>2686397.8294</v>
      </c>
      <c r="F46" s="78">
        <f t="shared" si="1"/>
        <v>3387590.7423</v>
      </c>
      <c r="G46" s="78">
        <f t="shared" si="1"/>
        <v>0</v>
      </c>
      <c r="H46" s="78">
        <f t="shared" si="1"/>
        <v>71144.72200000001</v>
      </c>
      <c r="I46" s="75">
        <f>SUM(I15:I45)</f>
        <v>11165964.7432</v>
      </c>
      <c r="J46" s="76">
        <f>SUMPRODUCT(J15:J45,I15:I45)/SUM(I15:I45)</f>
        <v>34.605297062190076</v>
      </c>
      <c r="K46" s="29"/>
      <c r="L46" s="158"/>
      <c r="M46" s="158"/>
    </row>
    <row r="47" spans="2:12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27"/>
      <c r="L47"/>
    </row>
    <row r="48" spans="3:12" ht="12.75">
      <c r="C48" s="161"/>
      <c r="D48" s="161"/>
      <c r="E48" s="161"/>
      <c r="F48" s="161"/>
      <c r="G48" s="161"/>
      <c r="H48" s="161"/>
      <c r="I48" s="161"/>
      <c r="J48" s="161"/>
      <c r="K48" s="28"/>
      <c r="L48"/>
    </row>
    <row r="49" spans="3:4" ht="12.75">
      <c r="C49" s="1"/>
      <c r="D49" s="1"/>
    </row>
    <row r="50" spans="2:11" ht="15">
      <c r="B50" s="13" t="s">
        <v>97</v>
      </c>
      <c r="C50" s="13"/>
      <c r="D50" s="14"/>
      <c r="E50" s="14"/>
      <c r="F50" s="14"/>
      <c r="G50" s="82" t="s">
        <v>98</v>
      </c>
      <c r="H50" s="82"/>
      <c r="I50" s="81"/>
      <c r="J50" s="81"/>
      <c r="K50" s="86"/>
    </row>
    <row r="51" spans="2:11" ht="12.75">
      <c r="B51" s="1"/>
      <c r="C51" s="1" t="s">
        <v>40</v>
      </c>
      <c r="G51" s="83" t="s">
        <v>57</v>
      </c>
      <c r="H51" s="83"/>
      <c r="I51" s="84" t="s">
        <v>0</v>
      </c>
      <c r="J51" s="85" t="s">
        <v>17</v>
      </c>
      <c r="K51" s="2"/>
    </row>
    <row r="52" spans="2:11" ht="18" customHeight="1">
      <c r="B52" s="13" t="s">
        <v>99</v>
      </c>
      <c r="C52" s="13"/>
      <c r="D52" s="14"/>
      <c r="E52" s="14"/>
      <c r="F52" s="14"/>
      <c r="G52" s="82" t="s">
        <v>100</v>
      </c>
      <c r="H52" s="14"/>
      <c r="I52" s="14"/>
      <c r="J52" s="14"/>
      <c r="K52" s="14"/>
    </row>
    <row r="53" spans="2:11" ht="12.75">
      <c r="B53" s="1"/>
      <c r="C53" s="1" t="s">
        <v>41</v>
      </c>
      <c r="G53" s="83" t="s">
        <v>57</v>
      </c>
      <c r="I53" s="84" t="s">
        <v>0</v>
      </c>
      <c r="J53" s="85" t="s">
        <v>17</v>
      </c>
      <c r="K53" s="2"/>
    </row>
  </sheetData>
  <sheetProtection/>
  <mergeCells count="16">
    <mergeCell ref="C48:J48"/>
    <mergeCell ref="C12:C14"/>
    <mergeCell ref="B8:J8"/>
    <mergeCell ref="B9:J9"/>
    <mergeCell ref="C5:J5"/>
    <mergeCell ref="D12:D14"/>
    <mergeCell ref="C11:H11"/>
    <mergeCell ref="I11:I14"/>
    <mergeCell ref="J11:J14"/>
    <mergeCell ref="L46:M46"/>
    <mergeCell ref="B11:B14"/>
    <mergeCell ref="E12:E14"/>
    <mergeCell ref="F12:F14"/>
    <mergeCell ref="G12:G14"/>
    <mergeCell ref="H12:H14"/>
    <mergeCell ref="L15:M22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54"/>
  <sheetViews>
    <sheetView view="pageBreakPreview" zoomScaleSheetLayoutView="100" zoomScalePageLayoutView="0" workbookViewId="0" topLeftCell="B33">
      <selection activeCell="R50" sqref="R50"/>
    </sheetView>
  </sheetViews>
  <sheetFormatPr defaultColWidth="9.00390625" defaultRowHeight="12.75"/>
  <cols>
    <col min="1" max="1" width="3.625" style="91" customWidth="1"/>
    <col min="2" max="2" width="10.25390625" style="91" customWidth="1"/>
    <col min="3" max="3" width="8.625" style="91" customWidth="1"/>
    <col min="4" max="4" width="9.375" style="91" customWidth="1"/>
    <col min="5" max="5" width="8.875" style="91" customWidth="1"/>
    <col min="6" max="6" width="7.875" style="91" customWidth="1"/>
    <col min="7" max="7" width="8.00390625" style="91" customWidth="1"/>
    <col min="8" max="8" width="8.75390625" style="91" customWidth="1"/>
    <col min="9" max="9" width="8.625" style="91" customWidth="1"/>
    <col min="10" max="10" width="8.125" style="91" customWidth="1"/>
    <col min="11" max="11" width="8.75390625" style="91" customWidth="1"/>
    <col min="12" max="12" width="9.00390625" style="91" customWidth="1"/>
    <col min="13" max="13" width="8.625" style="91" customWidth="1"/>
    <col min="14" max="14" width="8.75390625" style="91" customWidth="1"/>
    <col min="15" max="16" width="8.125" style="91" customWidth="1"/>
    <col min="17" max="17" width="9.625" style="91" customWidth="1"/>
    <col min="18" max="18" width="9.125" style="91" customWidth="1"/>
    <col min="19" max="19" width="9.625" style="91" customWidth="1"/>
    <col min="20" max="20" width="12.375" style="91" customWidth="1"/>
    <col min="21" max="21" width="15.25390625" style="91" customWidth="1"/>
    <col min="22" max="22" width="10.00390625" style="91" customWidth="1"/>
    <col min="23" max="23" width="9.125" style="93" customWidth="1"/>
    <col min="24" max="16384" width="9.125" style="91" customWidth="1"/>
  </cols>
  <sheetData>
    <row r="1" spans="2:21" ht="12.75">
      <c r="B1" s="1" t="s">
        <v>31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2.75">
      <c r="B2" s="1" t="s">
        <v>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>
      <c r="B3" s="105" t="s">
        <v>45</v>
      </c>
      <c r="C3" s="105"/>
      <c r="D3" s="105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1" ht="12.75" hidden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2:22" ht="15">
      <c r="B5" s="111"/>
      <c r="C5" s="174" t="s">
        <v>37</v>
      </c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94"/>
    </row>
    <row r="6" spans="2:22" ht="12.75">
      <c r="B6" s="150" t="s">
        <v>83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</row>
    <row r="7" spans="2:22" ht="12.75">
      <c r="B7" s="150" t="s">
        <v>78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</row>
    <row r="8" spans="2:22" ht="12.75">
      <c r="B8" s="150" t="s">
        <v>80</v>
      </c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</row>
    <row r="9" spans="2:22" ht="12.75">
      <c r="B9" s="138" t="s">
        <v>79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</row>
    <row r="10" spans="2:22" ht="5.25" customHeight="1">
      <c r="B10" s="82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95"/>
    </row>
    <row r="11" spans="2:23" ht="12.75">
      <c r="B11" s="175" t="s">
        <v>27</v>
      </c>
      <c r="C11" s="178" t="s">
        <v>42</v>
      </c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84" t="s">
        <v>43</v>
      </c>
      <c r="U11" s="185" t="s">
        <v>44</v>
      </c>
      <c r="V11" s="96"/>
      <c r="W11" s="91"/>
    </row>
    <row r="12" spans="2:23" ht="12" customHeight="1">
      <c r="B12" s="176"/>
      <c r="C12" s="170" t="s">
        <v>58</v>
      </c>
      <c r="D12" s="169" t="s">
        <v>59</v>
      </c>
      <c r="E12" s="169" t="s">
        <v>60</v>
      </c>
      <c r="F12" s="169" t="s">
        <v>61</v>
      </c>
      <c r="G12" s="169" t="s">
        <v>62</v>
      </c>
      <c r="H12" s="169" t="s">
        <v>63</v>
      </c>
      <c r="I12" s="169" t="s">
        <v>64</v>
      </c>
      <c r="J12" s="169" t="s">
        <v>65</v>
      </c>
      <c r="K12" s="171" t="s">
        <v>66</v>
      </c>
      <c r="L12" s="171" t="s">
        <v>67</v>
      </c>
      <c r="M12" s="171" t="s">
        <v>68</v>
      </c>
      <c r="N12" s="171" t="s">
        <v>69</v>
      </c>
      <c r="O12" s="171" t="s">
        <v>70</v>
      </c>
      <c r="P12" s="180" t="s">
        <v>71</v>
      </c>
      <c r="Q12" s="143" t="s">
        <v>73</v>
      </c>
      <c r="R12" s="144" t="s">
        <v>74</v>
      </c>
      <c r="S12" s="144" t="s">
        <v>75</v>
      </c>
      <c r="T12" s="184"/>
      <c r="U12" s="186"/>
      <c r="V12" s="96"/>
      <c r="W12" s="91"/>
    </row>
    <row r="13" spans="2:23" ht="12">
      <c r="B13" s="176"/>
      <c r="C13" s="170"/>
      <c r="D13" s="169"/>
      <c r="E13" s="169"/>
      <c r="F13" s="169"/>
      <c r="G13" s="169"/>
      <c r="H13" s="169"/>
      <c r="I13" s="169"/>
      <c r="J13" s="169"/>
      <c r="K13" s="172"/>
      <c r="L13" s="172"/>
      <c r="M13" s="172"/>
      <c r="N13" s="172"/>
      <c r="O13" s="172"/>
      <c r="P13" s="181"/>
      <c r="Q13" s="143"/>
      <c r="R13" s="144"/>
      <c r="S13" s="144"/>
      <c r="T13" s="184"/>
      <c r="U13" s="186"/>
      <c r="V13" s="96"/>
      <c r="W13" s="91"/>
    </row>
    <row r="14" spans="2:23" ht="55.5" customHeight="1">
      <c r="B14" s="177"/>
      <c r="C14" s="170"/>
      <c r="D14" s="169"/>
      <c r="E14" s="169"/>
      <c r="F14" s="169"/>
      <c r="G14" s="169"/>
      <c r="H14" s="169"/>
      <c r="I14" s="169"/>
      <c r="J14" s="169"/>
      <c r="K14" s="173"/>
      <c r="L14" s="173"/>
      <c r="M14" s="173"/>
      <c r="N14" s="173"/>
      <c r="O14" s="173"/>
      <c r="P14" s="182"/>
      <c r="Q14" s="143"/>
      <c r="R14" s="144"/>
      <c r="S14" s="144"/>
      <c r="T14" s="184"/>
      <c r="U14" s="187"/>
      <c r="V14" s="96"/>
      <c r="W14" s="91"/>
    </row>
    <row r="15" spans="2:24" ht="15">
      <c r="B15" s="112">
        <v>1</v>
      </c>
      <c r="C15" s="136">
        <v>4556.9805</v>
      </c>
      <c r="D15" s="136">
        <v>1421.1401</v>
      </c>
      <c r="E15" s="136">
        <v>22753.3906</v>
      </c>
      <c r="F15" s="136">
        <v>4249.5205</v>
      </c>
      <c r="G15" s="136">
        <v>4330.0923</v>
      </c>
      <c r="H15" s="136">
        <v>9080.7725</v>
      </c>
      <c r="I15" s="136">
        <v>7846.4316</v>
      </c>
      <c r="J15" s="136">
        <v>1641.5397</v>
      </c>
      <c r="K15" s="136">
        <v>1967.6229</v>
      </c>
      <c r="L15" s="136">
        <v>22233.3691</v>
      </c>
      <c r="M15" s="136">
        <v>43670.9</v>
      </c>
      <c r="N15" s="136">
        <v>2977.4709</v>
      </c>
      <c r="O15" s="136">
        <v>5765.6548</v>
      </c>
      <c r="P15" s="136">
        <v>1356.8743</v>
      </c>
      <c r="Q15" s="136">
        <v>1208.9597</v>
      </c>
      <c r="R15" s="136">
        <v>4053.8032</v>
      </c>
      <c r="S15" s="129">
        <v>0</v>
      </c>
      <c r="T15" s="106">
        <f>SUM(C15:S15)</f>
        <v>139114.5227</v>
      </c>
      <c r="U15" s="113">
        <f>IF(Паспорт!P16&gt;0,Паспорт!P16,U14)</f>
        <v>34.91</v>
      </c>
      <c r="V15" s="88"/>
      <c r="W15" s="104"/>
      <c r="X15" s="104"/>
    </row>
    <row r="16" spans="2:24" ht="15">
      <c r="B16" s="112">
        <v>2</v>
      </c>
      <c r="C16" s="136">
        <v>4731.6777</v>
      </c>
      <c r="D16" s="136">
        <v>1502.9004</v>
      </c>
      <c r="E16" s="136">
        <v>20467.8379</v>
      </c>
      <c r="F16" s="136">
        <v>3918.3679</v>
      </c>
      <c r="G16" s="136">
        <v>4310.0229</v>
      </c>
      <c r="H16" s="136">
        <v>8109.251</v>
      </c>
      <c r="I16" s="136">
        <v>7908.4102</v>
      </c>
      <c r="J16" s="136">
        <v>1766.1702</v>
      </c>
      <c r="K16" s="136">
        <v>2086.5366</v>
      </c>
      <c r="L16" s="136">
        <v>19257.1016</v>
      </c>
      <c r="M16" s="136">
        <v>43069.2</v>
      </c>
      <c r="N16" s="136">
        <v>3372.9138</v>
      </c>
      <c r="O16" s="136">
        <v>5775.3735</v>
      </c>
      <c r="P16" s="136">
        <v>1507.6058</v>
      </c>
      <c r="Q16" s="136">
        <v>1670.6292</v>
      </c>
      <c r="R16" s="136">
        <v>4087.5259</v>
      </c>
      <c r="S16" s="129">
        <v>0</v>
      </c>
      <c r="T16" s="106">
        <f aca="true" t="shared" si="0" ref="T16:T45">SUM(C16:S16)</f>
        <v>133541.5246</v>
      </c>
      <c r="U16" s="113">
        <f>IF(Паспорт!P17&gt;0,Паспорт!P17,U15)</f>
        <v>34.91</v>
      </c>
      <c r="V16" s="88"/>
      <c r="W16" s="104"/>
      <c r="X16" s="104"/>
    </row>
    <row r="17" spans="2:24" ht="15">
      <c r="B17" s="112">
        <v>3</v>
      </c>
      <c r="C17" s="136">
        <v>5265.9551</v>
      </c>
      <c r="D17" s="136">
        <v>1519.5265</v>
      </c>
      <c r="E17" s="136">
        <v>22139.6895</v>
      </c>
      <c r="F17" s="136">
        <v>4567.9902</v>
      </c>
      <c r="G17" s="136">
        <v>4561.7642</v>
      </c>
      <c r="H17" s="136">
        <v>8372.1963</v>
      </c>
      <c r="I17" s="136">
        <v>9138.7939</v>
      </c>
      <c r="J17" s="136">
        <v>1817.6708</v>
      </c>
      <c r="K17" s="136">
        <v>2156.3259</v>
      </c>
      <c r="L17" s="136">
        <v>23996.0938</v>
      </c>
      <c r="M17" s="136">
        <v>38048.1</v>
      </c>
      <c r="N17" s="136">
        <v>3262.5911</v>
      </c>
      <c r="O17" s="136">
        <v>6285.2573</v>
      </c>
      <c r="P17" s="136">
        <v>1463.7725</v>
      </c>
      <c r="Q17" s="136">
        <v>1519.1488</v>
      </c>
      <c r="R17" s="136">
        <v>4490.6274</v>
      </c>
      <c r="S17" s="129">
        <v>0</v>
      </c>
      <c r="T17" s="106">
        <f t="shared" si="0"/>
        <v>138605.5033</v>
      </c>
      <c r="U17" s="113">
        <f>IF(Паспорт!P18&gt;0,Паспорт!P18,U16)</f>
        <v>34.91</v>
      </c>
      <c r="V17" s="88"/>
      <c r="W17" s="104"/>
      <c r="X17" s="104"/>
    </row>
    <row r="18" spans="2:24" ht="15">
      <c r="B18" s="112">
        <v>4</v>
      </c>
      <c r="C18" s="136">
        <v>5246.7627</v>
      </c>
      <c r="D18" s="136">
        <v>1526.8004</v>
      </c>
      <c r="E18" s="136">
        <v>23102.459</v>
      </c>
      <c r="F18" s="136">
        <v>4049.8933</v>
      </c>
      <c r="G18" s="136">
        <v>4241.5078</v>
      </c>
      <c r="H18" s="136">
        <v>7911.897</v>
      </c>
      <c r="I18" s="136">
        <v>8812.7705</v>
      </c>
      <c r="J18" s="136">
        <v>1779.874</v>
      </c>
      <c r="K18" s="136">
        <v>2020.4296</v>
      </c>
      <c r="L18" s="136">
        <v>24962.7891</v>
      </c>
      <c r="M18" s="136">
        <v>40123.4</v>
      </c>
      <c r="N18" s="136">
        <v>3178.5383</v>
      </c>
      <c r="O18" s="136">
        <v>6265.8228</v>
      </c>
      <c r="P18" s="136">
        <v>1622.1354</v>
      </c>
      <c r="Q18" s="136">
        <v>1492.7032</v>
      </c>
      <c r="R18" s="136">
        <v>3449.5027</v>
      </c>
      <c r="S18" s="129">
        <v>0</v>
      </c>
      <c r="T18" s="106">
        <f t="shared" si="0"/>
        <v>139787.2858</v>
      </c>
      <c r="U18" s="113">
        <f>IF(Паспорт!P19&gt;0,Паспорт!P19,U17)</f>
        <v>34.91</v>
      </c>
      <c r="V18" s="88"/>
      <c r="W18" s="104"/>
      <c r="X18" s="104"/>
    </row>
    <row r="19" spans="2:24" ht="15">
      <c r="B19" s="112">
        <v>5</v>
      </c>
      <c r="C19" s="136">
        <v>4683.6934</v>
      </c>
      <c r="D19" s="136">
        <v>1402.6449</v>
      </c>
      <c r="E19" s="136">
        <v>18657.0273</v>
      </c>
      <c r="F19" s="136">
        <v>3796.3655</v>
      </c>
      <c r="G19" s="136">
        <v>3907.9958</v>
      </c>
      <c r="H19" s="136">
        <v>6700.7871</v>
      </c>
      <c r="I19" s="136">
        <v>5364.4087</v>
      </c>
      <c r="J19" s="136">
        <v>1596.5339</v>
      </c>
      <c r="K19" s="136">
        <v>1868.3223</v>
      </c>
      <c r="L19" s="136">
        <v>17250.4316</v>
      </c>
      <c r="M19" s="136">
        <v>39140.3</v>
      </c>
      <c r="N19" s="136">
        <v>2851.3552</v>
      </c>
      <c r="O19" s="136">
        <v>5397.9863</v>
      </c>
      <c r="P19" s="136">
        <v>1419.9294</v>
      </c>
      <c r="Q19" s="136">
        <v>1441.4792</v>
      </c>
      <c r="R19" s="136">
        <v>3502.2085</v>
      </c>
      <c r="S19" s="129">
        <v>0</v>
      </c>
      <c r="T19" s="106">
        <f t="shared" si="0"/>
        <v>118981.4691</v>
      </c>
      <c r="U19" s="113">
        <f>IF(Паспорт!P20&gt;0,Паспорт!P20,U18)</f>
        <v>34.21</v>
      </c>
      <c r="V19" s="88"/>
      <c r="W19" s="104"/>
      <c r="X19" s="104"/>
    </row>
    <row r="20" spans="2:24" ht="15">
      <c r="B20" s="112">
        <v>6</v>
      </c>
      <c r="C20" s="136">
        <v>4551.2764</v>
      </c>
      <c r="D20" s="136">
        <v>1361.6482</v>
      </c>
      <c r="E20" s="136">
        <v>21766.6816</v>
      </c>
      <c r="F20" s="136">
        <v>3816.5664</v>
      </c>
      <c r="G20" s="136">
        <v>3699.2476</v>
      </c>
      <c r="H20" s="136">
        <v>5796.002</v>
      </c>
      <c r="I20" s="136">
        <v>4218.1763</v>
      </c>
      <c r="J20" s="136">
        <v>1624.5667</v>
      </c>
      <c r="K20" s="136">
        <v>1798.625</v>
      </c>
      <c r="L20" s="136">
        <v>21237.6582</v>
      </c>
      <c r="M20" s="136">
        <v>34261.6</v>
      </c>
      <c r="N20" s="136">
        <v>2865.4312</v>
      </c>
      <c r="O20" s="136">
        <v>5518.5938</v>
      </c>
      <c r="P20" s="136">
        <v>1279.0026</v>
      </c>
      <c r="Q20" s="136">
        <v>1396.6108</v>
      </c>
      <c r="R20" s="136">
        <v>3012.4961</v>
      </c>
      <c r="S20" s="129">
        <v>0</v>
      </c>
      <c r="T20" s="106">
        <f t="shared" si="0"/>
        <v>118204.18290000001</v>
      </c>
      <c r="U20" s="113">
        <f>IF(Паспорт!P21&gt;0,Паспорт!P21,U19)</f>
        <v>34.22</v>
      </c>
      <c r="V20" s="88"/>
      <c r="W20" s="104"/>
      <c r="X20" s="104"/>
    </row>
    <row r="21" spans="2:24" ht="15">
      <c r="B21" s="112">
        <v>7</v>
      </c>
      <c r="C21" s="136">
        <v>4539.9922</v>
      </c>
      <c r="D21" s="136">
        <v>1251.8527</v>
      </c>
      <c r="E21" s="136">
        <v>20196.9219</v>
      </c>
      <c r="F21" s="136">
        <v>4058.8833</v>
      </c>
      <c r="G21" s="136">
        <v>3548.7344</v>
      </c>
      <c r="H21" s="136">
        <v>7982.127</v>
      </c>
      <c r="I21" s="136">
        <v>7530.3545</v>
      </c>
      <c r="J21" s="136">
        <v>1537.3435</v>
      </c>
      <c r="K21" s="136">
        <v>1770.7982</v>
      </c>
      <c r="L21" s="136">
        <v>16396.6816</v>
      </c>
      <c r="M21" s="136">
        <v>37609.5</v>
      </c>
      <c r="N21" s="136">
        <v>2877.6663</v>
      </c>
      <c r="O21" s="136">
        <v>5391.8125</v>
      </c>
      <c r="P21" s="136">
        <v>1271.3438</v>
      </c>
      <c r="Q21" s="136">
        <v>1494.4165</v>
      </c>
      <c r="R21" s="136">
        <v>3363.0791</v>
      </c>
      <c r="S21" s="129">
        <v>0</v>
      </c>
      <c r="T21" s="106">
        <f t="shared" si="0"/>
        <v>120821.5075</v>
      </c>
      <c r="U21" s="113">
        <f>IF(Паспорт!P22&gt;0,Паспорт!P22,U20)</f>
        <v>34.36</v>
      </c>
      <c r="V21" s="88"/>
      <c r="W21" s="104"/>
      <c r="X21" s="104"/>
    </row>
    <row r="22" spans="2:24" ht="15">
      <c r="B22" s="112">
        <v>8</v>
      </c>
      <c r="C22" s="136">
        <v>4576.0791</v>
      </c>
      <c r="D22" s="136">
        <v>1529.9512</v>
      </c>
      <c r="E22" s="136">
        <v>19219.7969</v>
      </c>
      <c r="F22" s="136">
        <v>4018.7856</v>
      </c>
      <c r="G22" s="136">
        <v>3967.501</v>
      </c>
      <c r="H22" s="136">
        <v>7591.5083</v>
      </c>
      <c r="I22" s="136">
        <v>8229.7227</v>
      </c>
      <c r="J22" s="136">
        <v>1670.1897</v>
      </c>
      <c r="K22" s="136">
        <v>1916.8997</v>
      </c>
      <c r="L22" s="136">
        <v>14370.7051</v>
      </c>
      <c r="M22" s="136">
        <v>43860.7</v>
      </c>
      <c r="N22" s="136">
        <v>3693.6221</v>
      </c>
      <c r="O22" s="136">
        <v>5695.9888</v>
      </c>
      <c r="P22" s="136">
        <v>1367.5352</v>
      </c>
      <c r="Q22" s="136">
        <v>1449.9911</v>
      </c>
      <c r="R22" s="136">
        <v>3424.9404</v>
      </c>
      <c r="S22" s="129">
        <v>0</v>
      </c>
      <c r="T22" s="106">
        <f t="shared" si="0"/>
        <v>126583.91690000001</v>
      </c>
      <c r="U22" s="113">
        <f>IF(Паспорт!P23&gt;0,Паспорт!P23,U21)</f>
        <v>34.38</v>
      </c>
      <c r="V22" s="88"/>
      <c r="W22" s="104"/>
      <c r="X22" s="104"/>
    </row>
    <row r="23" spans="2:23" ht="15">
      <c r="B23" s="112">
        <v>9</v>
      </c>
      <c r="C23" s="136">
        <v>4614.1855</v>
      </c>
      <c r="D23" s="136">
        <v>1684.6932</v>
      </c>
      <c r="E23" s="136">
        <v>20299.0566</v>
      </c>
      <c r="F23" s="136">
        <v>4149.3838</v>
      </c>
      <c r="G23" s="136">
        <v>4100.252</v>
      </c>
      <c r="H23" s="136">
        <v>7106.502</v>
      </c>
      <c r="I23" s="136">
        <v>7585.5532</v>
      </c>
      <c r="J23" s="136">
        <v>1681.022</v>
      </c>
      <c r="K23" s="136">
        <v>1945.6552</v>
      </c>
      <c r="L23" s="136">
        <v>20021.2207</v>
      </c>
      <c r="M23" s="136">
        <v>35895.2</v>
      </c>
      <c r="N23" s="136">
        <v>3388.2302</v>
      </c>
      <c r="O23" s="136">
        <v>5615.5425</v>
      </c>
      <c r="P23" s="136">
        <v>1306.5878</v>
      </c>
      <c r="Q23" s="136">
        <v>1464.3582</v>
      </c>
      <c r="R23" s="136">
        <v>3421.0564</v>
      </c>
      <c r="S23" s="129">
        <v>0</v>
      </c>
      <c r="T23" s="106">
        <f t="shared" si="0"/>
        <v>124278.4993</v>
      </c>
      <c r="U23" s="113">
        <f>IF(Паспорт!P24&gt;0,Паспорт!P24,U22)</f>
        <v>34.37</v>
      </c>
      <c r="V23" s="88"/>
      <c r="W23" s="97"/>
    </row>
    <row r="24" spans="2:23" ht="15">
      <c r="B24" s="112">
        <v>10</v>
      </c>
      <c r="C24" s="136">
        <v>5162.0508</v>
      </c>
      <c r="D24" s="136">
        <v>1574.4672</v>
      </c>
      <c r="E24" s="136">
        <v>24564.6055</v>
      </c>
      <c r="F24" s="136">
        <v>4654.0083</v>
      </c>
      <c r="G24" s="136">
        <v>4622.8071</v>
      </c>
      <c r="H24" s="136">
        <v>8199.9873</v>
      </c>
      <c r="I24" s="136">
        <v>8952.6045</v>
      </c>
      <c r="J24" s="136">
        <v>1950.5156</v>
      </c>
      <c r="K24" s="136">
        <v>2254.2585</v>
      </c>
      <c r="L24" s="136">
        <v>17436.8281</v>
      </c>
      <c r="M24" s="136">
        <v>42023.5</v>
      </c>
      <c r="N24" s="136">
        <v>3750.5669</v>
      </c>
      <c r="O24" s="136">
        <v>5032.2295</v>
      </c>
      <c r="P24" s="136">
        <v>1580.3136</v>
      </c>
      <c r="Q24" s="136">
        <v>1615.2385</v>
      </c>
      <c r="R24" s="136">
        <v>3627.7188</v>
      </c>
      <c r="S24" s="129">
        <v>0</v>
      </c>
      <c r="T24" s="106">
        <f t="shared" si="0"/>
        <v>137001.70020000002</v>
      </c>
      <c r="U24" s="113">
        <f>IF(Паспорт!P25&gt;0,Паспорт!P25,U23)</f>
        <v>34.37</v>
      </c>
      <c r="V24" s="88"/>
      <c r="W24" s="97"/>
    </row>
    <row r="25" spans="2:23" ht="15">
      <c r="B25" s="112">
        <v>11</v>
      </c>
      <c r="C25" s="136">
        <v>4974.749</v>
      </c>
      <c r="D25" s="136">
        <v>1464.4287</v>
      </c>
      <c r="E25" s="136">
        <v>20423.2324</v>
      </c>
      <c r="F25" s="136">
        <v>3890.9985</v>
      </c>
      <c r="G25" s="136">
        <v>4360.6641</v>
      </c>
      <c r="H25" s="136">
        <v>7179.7695</v>
      </c>
      <c r="I25" s="136">
        <v>9393.4717</v>
      </c>
      <c r="J25" s="136">
        <v>1629.8053</v>
      </c>
      <c r="K25" s="136">
        <v>1904.744</v>
      </c>
      <c r="L25" s="136">
        <v>17236.127</v>
      </c>
      <c r="M25" s="136">
        <v>38114.1</v>
      </c>
      <c r="N25" s="136">
        <v>3288.1023</v>
      </c>
      <c r="O25" s="136">
        <v>4683.2446</v>
      </c>
      <c r="P25" s="136">
        <v>1615.3141</v>
      </c>
      <c r="Q25" s="136">
        <v>1481.1647</v>
      </c>
      <c r="R25" s="136">
        <v>3373.4983</v>
      </c>
      <c r="S25" s="129">
        <v>0</v>
      </c>
      <c r="T25" s="106">
        <f t="shared" si="0"/>
        <v>125013.41420000001</v>
      </c>
      <c r="U25" s="113">
        <f>IF(Паспорт!P26&gt;0,Паспорт!P26,U24)</f>
        <v>34.37</v>
      </c>
      <c r="V25" s="88"/>
      <c r="W25" s="97"/>
    </row>
    <row r="26" spans="2:23" ht="15">
      <c r="B26" s="112">
        <v>12</v>
      </c>
      <c r="C26" s="136">
        <v>4751.3779</v>
      </c>
      <c r="D26" s="136">
        <v>1507.4438</v>
      </c>
      <c r="E26" s="136">
        <v>23804.7676</v>
      </c>
      <c r="F26" s="136">
        <v>4383.9961</v>
      </c>
      <c r="G26" s="136">
        <v>3999.6191</v>
      </c>
      <c r="H26" s="136">
        <v>6040.4766</v>
      </c>
      <c r="I26" s="136">
        <v>7603.6055</v>
      </c>
      <c r="J26" s="136">
        <v>1672.1885</v>
      </c>
      <c r="K26" s="136">
        <v>1901.3214</v>
      </c>
      <c r="L26" s="136">
        <v>16429.3887</v>
      </c>
      <c r="M26" s="136">
        <v>35209.5</v>
      </c>
      <c r="N26" s="136">
        <v>2933.7393</v>
      </c>
      <c r="O26" s="136">
        <v>4507.1216</v>
      </c>
      <c r="P26" s="136">
        <v>1273.3958</v>
      </c>
      <c r="Q26" s="136">
        <v>1324.7772</v>
      </c>
      <c r="R26" s="136">
        <v>3411.5376</v>
      </c>
      <c r="S26" s="129">
        <v>0</v>
      </c>
      <c r="T26" s="106">
        <f t="shared" si="0"/>
        <v>120754.25669999998</v>
      </c>
      <c r="U26" s="113">
        <f>IF(Паспорт!P27&gt;0,Паспорт!P27,U25)</f>
        <v>34.65</v>
      </c>
      <c r="V26" s="88"/>
      <c r="W26" s="97"/>
    </row>
    <row r="27" spans="2:23" ht="15">
      <c r="B27" s="112">
        <v>13</v>
      </c>
      <c r="C27" s="136">
        <v>4697.9673</v>
      </c>
      <c r="D27" s="136">
        <v>1375.9882</v>
      </c>
      <c r="E27" s="136">
        <v>21102.752</v>
      </c>
      <c r="F27" s="136">
        <v>4115.8511</v>
      </c>
      <c r="G27" s="136">
        <v>3829.709</v>
      </c>
      <c r="H27" s="136">
        <v>5112.936</v>
      </c>
      <c r="I27" s="136">
        <v>8168.0845</v>
      </c>
      <c r="J27" s="136">
        <v>1589.8961</v>
      </c>
      <c r="K27" s="136">
        <v>1883.5504</v>
      </c>
      <c r="L27" s="136">
        <v>12446.3145</v>
      </c>
      <c r="M27" s="136">
        <v>39275.9</v>
      </c>
      <c r="N27" s="136">
        <v>3020.3225</v>
      </c>
      <c r="O27" s="136">
        <v>5749.7021</v>
      </c>
      <c r="P27" s="136">
        <v>1385.6183</v>
      </c>
      <c r="Q27" s="136">
        <v>1315.3701</v>
      </c>
      <c r="R27" s="136">
        <v>3068.144</v>
      </c>
      <c r="S27" s="129">
        <v>0</v>
      </c>
      <c r="T27" s="106">
        <f t="shared" si="0"/>
        <v>118138.10609999999</v>
      </c>
      <c r="U27" s="113">
        <f>IF(Паспорт!P28&gt;0,Паспорт!P28,U26)</f>
        <v>34.64</v>
      </c>
      <c r="V27" s="88"/>
      <c r="W27" s="97"/>
    </row>
    <row r="28" spans="2:23" ht="15">
      <c r="B28" s="112">
        <v>14</v>
      </c>
      <c r="C28" s="136">
        <v>4611.8867</v>
      </c>
      <c r="D28" s="136">
        <v>1444.6704</v>
      </c>
      <c r="E28" s="136">
        <v>21434.1465</v>
      </c>
      <c r="F28" s="136">
        <v>4380.9717</v>
      </c>
      <c r="G28" s="136">
        <v>3660.1477</v>
      </c>
      <c r="H28" s="136">
        <v>7557.0811</v>
      </c>
      <c r="I28" s="136">
        <v>9031.9531</v>
      </c>
      <c r="J28" s="136">
        <v>1640.5968</v>
      </c>
      <c r="K28" s="136">
        <v>1811.0745</v>
      </c>
      <c r="L28" s="136">
        <v>12131.3193</v>
      </c>
      <c r="M28" s="136">
        <v>45988.6</v>
      </c>
      <c r="N28" s="136">
        <v>3205.3242</v>
      </c>
      <c r="O28" s="136">
        <v>6188.7461</v>
      </c>
      <c r="P28" s="136">
        <v>1283.3514</v>
      </c>
      <c r="Q28" s="136">
        <v>1424.3904</v>
      </c>
      <c r="R28" s="136">
        <v>3032.5991</v>
      </c>
      <c r="S28" s="129">
        <v>0</v>
      </c>
      <c r="T28" s="106">
        <f t="shared" si="0"/>
        <v>128826.85900000001</v>
      </c>
      <c r="U28" s="113">
        <f>IF(Паспорт!P29&gt;0,Паспорт!P29,U27)</f>
        <v>34.54</v>
      </c>
      <c r="V28" s="88"/>
      <c r="W28" s="97"/>
    </row>
    <row r="29" spans="2:23" ht="15">
      <c r="B29" s="112">
        <v>15</v>
      </c>
      <c r="C29" s="136">
        <v>4767.4097</v>
      </c>
      <c r="D29" s="136">
        <v>1994.5975</v>
      </c>
      <c r="E29" s="136" t="s">
        <v>87</v>
      </c>
      <c r="F29" s="136">
        <v>4504.9736</v>
      </c>
      <c r="G29" s="136">
        <v>4646.6299</v>
      </c>
      <c r="H29" s="136">
        <v>10208.8584</v>
      </c>
      <c r="I29" s="136">
        <v>8913.5176</v>
      </c>
      <c r="J29" s="136">
        <v>1765.423</v>
      </c>
      <c r="K29" s="136">
        <v>2165.355</v>
      </c>
      <c r="L29" s="136">
        <v>17385.3105</v>
      </c>
      <c r="M29" s="136">
        <v>42723.8</v>
      </c>
      <c r="N29" s="136">
        <v>3734.8987</v>
      </c>
      <c r="O29" s="136">
        <v>6300.8257</v>
      </c>
      <c r="P29" s="136">
        <v>1595.6655</v>
      </c>
      <c r="Q29" s="136">
        <v>1673.2266</v>
      </c>
      <c r="R29" s="136">
        <v>3596.4473</v>
      </c>
      <c r="S29" s="129">
        <v>0</v>
      </c>
      <c r="T29" s="106">
        <f t="shared" si="0"/>
        <v>115976.93900000001</v>
      </c>
      <c r="U29" s="113">
        <f>IF(Паспорт!P30&gt;0,Паспорт!P30,U28)</f>
        <v>34.72</v>
      </c>
      <c r="V29" s="88"/>
      <c r="W29" s="97"/>
    </row>
    <row r="30" spans="2:23" ht="15">
      <c r="B30" s="114">
        <v>16</v>
      </c>
      <c r="C30" s="136">
        <v>6444.291</v>
      </c>
      <c r="D30" s="136">
        <v>1758.1902</v>
      </c>
      <c r="E30" s="136">
        <v>26506.207</v>
      </c>
      <c r="F30" s="136">
        <v>4482.5352</v>
      </c>
      <c r="G30" s="136">
        <v>5627.4785</v>
      </c>
      <c r="H30" s="136">
        <v>8302.5117</v>
      </c>
      <c r="I30" s="136">
        <v>5059.1802</v>
      </c>
      <c r="J30" s="136">
        <v>1967.9904</v>
      </c>
      <c r="K30" s="136">
        <v>2214.6631</v>
      </c>
      <c r="L30" s="136">
        <v>16995.9883</v>
      </c>
      <c r="M30" s="136">
        <v>44202.1</v>
      </c>
      <c r="N30" s="136">
        <v>3461.6318</v>
      </c>
      <c r="O30" s="136">
        <v>6241.2393</v>
      </c>
      <c r="P30" s="136">
        <v>1613.9066</v>
      </c>
      <c r="Q30" s="136">
        <v>1748.7632</v>
      </c>
      <c r="R30" s="136">
        <v>3683.0017</v>
      </c>
      <c r="S30" s="129">
        <v>0</v>
      </c>
      <c r="T30" s="106">
        <f t="shared" si="0"/>
        <v>140309.67819999994</v>
      </c>
      <c r="U30" s="113">
        <f>IF(Паспорт!P31&gt;0,Паспорт!P31,U29)</f>
        <v>34.7</v>
      </c>
      <c r="V30" s="88"/>
      <c r="W30" s="97"/>
    </row>
    <row r="31" spans="2:23" ht="15">
      <c r="B31" s="114">
        <v>17</v>
      </c>
      <c r="C31" s="136">
        <v>5612.2861</v>
      </c>
      <c r="D31" s="136">
        <v>1848.9094</v>
      </c>
      <c r="E31" s="136">
        <v>27532.125</v>
      </c>
      <c r="F31" s="136">
        <v>5189.2642</v>
      </c>
      <c r="G31" s="136">
        <v>5183.0381</v>
      </c>
      <c r="H31" s="136">
        <v>9216.7441</v>
      </c>
      <c r="I31" s="136">
        <v>9272.6865</v>
      </c>
      <c r="J31" s="136">
        <v>2047.1903</v>
      </c>
      <c r="K31" s="136">
        <v>2590.4707</v>
      </c>
      <c r="L31" s="136">
        <v>17442.0859</v>
      </c>
      <c r="M31" s="136">
        <v>43853.2</v>
      </c>
      <c r="N31" s="136">
        <v>3750.189</v>
      </c>
      <c r="O31" s="136">
        <v>6866.0498</v>
      </c>
      <c r="P31" s="136">
        <v>1870.9762</v>
      </c>
      <c r="Q31" s="136">
        <v>1851.5582</v>
      </c>
      <c r="R31" s="136">
        <v>3800.6892</v>
      </c>
      <c r="S31" s="129">
        <v>0</v>
      </c>
      <c r="T31" s="106">
        <f t="shared" si="0"/>
        <v>147927.4627</v>
      </c>
      <c r="U31" s="113">
        <f>IF(Паспорт!P32&gt;0,Паспорт!P32,U30)</f>
        <v>34.7</v>
      </c>
      <c r="V31" s="88"/>
      <c r="W31" s="97"/>
    </row>
    <row r="32" spans="2:23" ht="15">
      <c r="B32" s="114">
        <v>18</v>
      </c>
      <c r="C32" s="136">
        <v>6613.8164</v>
      </c>
      <c r="D32" s="136">
        <v>1860.0303</v>
      </c>
      <c r="E32" s="136">
        <v>29388.375</v>
      </c>
      <c r="F32" s="136">
        <v>5157.7456</v>
      </c>
      <c r="G32" s="136">
        <v>4229.2144</v>
      </c>
      <c r="H32" s="136">
        <v>10232.2627</v>
      </c>
      <c r="I32" s="136">
        <v>10774.2725</v>
      </c>
      <c r="J32" s="136">
        <v>2140.1267</v>
      </c>
      <c r="K32" s="136">
        <v>2559.6321</v>
      </c>
      <c r="L32" s="136">
        <v>20459.4551</v>
      </c>
      <c r="M32" s="136">
        <v>43171.8</v>
      </c>
      <c r="N32" s="136">
        <v>3951.5806</v>
      </c>
      <c r="O32" s="136">
        <v>7534.2637</v>
      </c>
      <c r="P32" s="136">
        <v>2132.7537</v>
      </c>
      <c r="Q32" s="136">
        <v>2037.1857</v>
      </c>
      <c r="R32" s="136">
        <v>4159.3345</v>
      </c>
      <c r="S32" s="129">
        <v>0</v>
      </c>
      <c r="T32" s="106">
        <f t="shared" si="0"/>
        <v>156401.84900000002</v>
      </c>
      <c r="U32" s="113">
        <f>IF(Паспорт!P33&gt;0,Паспорт!P33,U31)</f>
        <v>34.7</v>
      </c>
      <c r="V32" s="88"/>
      <c r="W32" s="97"/>
    </row>
    <row r="33" spans="2:23" ht="15">
      <c r="B33" s="114">
        <v>19</v>
      </c>
      <c r="C33" s="136">
        <v>6379.8989</v>
      </c>
      <c r="D33" s="136">
        <v>2335.1978</v>
      </c>
      <c r="E33" s="136">
        <v>28219.5996</v>
      </c>
      <c r="F33" s="136">
        <v>5671.9893</v>
      </c>
      <c r="G33" s="136">
        <v>5410.9531</v>
      </c>
      <c r="H33" s="136">
        <v>7031.6499</v>
      </c>
      <c r="I33" s="136">
        <v>5606.9639</v>
      </c>
      <c r="J33" s="136">
        <v>2045.6801</v>
      </c>
      <c r="K33" s="136">
        <v>2518.0713</v>
      </c>
      <c r="L33" s="136">
        <v>18860.1719</v>
      </c>
      <c r="M33" s="136">
        <v>46518.2</v>
      </c>
      <c r="N33" s="136">
        <v>5109.4258</v>
      </c>
      <c r="O33" s="136">
        <v>7186.9985</v>
      </c>
      <c r="P33" s="136">
        <v>2741.0554</v>
      </c>
      <c r="Q33" s="136">
        <v>2185.3198</v>
      </c>
      <c r="R33" s="136">
        <v>5108.9087</v>
      </c>
      <c r="S33" s="129">
        <v>0</v>
      </c>
      <c r="T33" s="106">
        <f t="shared" si="0"/>
        <v>152930.084</v>
      </c>
      <c r="U33" s="113">
        <f>IF(Паспорт!P34&gt;0,Паспорт!P34,U32)</f>
        <v>34.66</v>
      </c>
      <c r="V33" s="88"/>
      <c r="W33" s="97"/>
    </row>
    <row r="34" spans="2:23" ht="15">
      <c r="B34" s="114">
        <v>20</v>
      </c>
      <c r="C34" s="136">
        <v>10628.9209</v>
      </c>
      <c r="D34" s="136">
        <v>3201.4792</v>
      </c>
      <c r="E34" s="136">
        <v>27869.4219</v>
      </c>
      <c r="F34" s="136">
        <v>9213.7383</v>
      </c>
      <c r="G34" s="136">
        <v>6746.8882</v>
      </c>
      <c r="H34" s="136">
        <v>14060.6885</v>
      </c>
      <c r="I34" s="136" t="s">
        <v>90</v>
      </c>
      <c r="J34" s="136">
        <v>2992.9849</v>
      </c>
      <c r="K34" s="136">
        <v>4479.312</v>
      </c>
      <c r="L34" s="136">
        <v>26304.2773</v>
      </c>
      <c r="M34" s="136">
        <v>60379.1</v>
      </c>
      <c r="N34" s="136">
        <v>6986.4595</v>
      </c>
      <c r="O34" s="136">
        <v>10074.5908</v>
      </c>
      <c r="P34" s="136">
        <v>4659.064</v>
      </c>
      <c r="Q34" s="136">
        <v>3694.1421</v>
      </c>
      <c r="R34" s="136">
        <v>5823.1255</v>
      </c>
      <c r="S34" s="129">
        <v>0</v>
      </c>
      <c r="T34" s="106">
        <f t="shared" si="0"/>
        <v>197114.1931</v>
      </c>
      <c r="U34" s="113">
        <f>IF(Паспорт!P35&gt;0,Паспорт!P35,U33)</f>
        <v>34.65</v>
      </c>
      <c r="V34" s="88"/>
      <c r="W34" s="97"/>
    </row>
    <row r="35" spans="2:23" ht="15">
      <c r="B35" s="114">
        <v>21</v>
      </c>
      <c r="C35" s="136">
        <v>12096.2295</v>
      </c>
      <c r="D35" s="136">
        <v>3561.5449</v>
      </c>
      <c r="E35" s="136">
        <v>27444.0137</v>
      </c>
      <c r="F35" s="136">
        <v>10509.9707</v>
      </c>
      <c r="G35" s="136">
        <v>6870.001</v>
      </c>
      <c r="H35" s="136">
        <v>12828.5586</v>
      </c>
      <c r="I35" s="136">
        <v>9199.8066</v>
      </c>
      <c r="J35" s="136">
        <v>3444.9775</v>
      </c>
      <c r="K35" s="136">
        <v>5123.2158</v>
      </c>
      <c r="L35" s="136">
        <v>38585.7383</v>
      </c>
      <c r="M35" s="136">
        <v>55518.5</v>
      </c>
      <c r="N35" s="136" t="s">
        <v>93</v>
      </c>
      <c r="O35" s="136">
        <v>11543.6309</v>
      </c>
      <c r="P35" s="136">
        <v>5648.1191</v>
      </c>
      <c r="Q35" s="136">
        <v>4955.8887</v>
      </c>
      <c r="R35" s="136">
        <v>5768.0483</v>
      </c>
      <c r="S35" s="129">
        <v>0</v>
      </c>
      <c r="T35" s="106">
        <f t="shared" si="0"/>
        <v>213098.24360000002</v>
      </c>
      <c r="U35" s="113">
        <f>IF(Паспорт!P36&gt;0,Паспорт!P36,U34)</f>
        <v>34.59</v>
      </c>
      <c r="V35" s="88"/>
      <c r="W35" s="97"/>
    </row>
    <row r="36" spans="2:23" ht="15">
      <c r="B36" s="114">
        <v>22</v>
      </c>
      <c r="C36" s="136">
        <v>11189.5146</v>
      </c>
      <c r="D36" s="136">
        <v>3113.4709</v>
      </c>
      <c r="E36" s="136">
        <v>25320.0273</v>
      </c>
      <c r="F36" s="136">
        <v>9551.2832</v>
      </c>
      <c r="G36" s="136">
        <v>7408.6616</v>
      </c>
      <c r="H36" s="136">
        <v>14563.5986</v>
      </c>
      <c r="I36" s="136">
        <v>8123.1206</v>
      </c>
      <c r="J36" s="136">
        <v>3300.9678</v>
      </c>
      <c r="K36" s="136" t="s">
        <v>92</v>
      </c>
      <c r="L36" s="136">
        <v>41404.0938</v>
      </c>
      <c r="M36" s="136">
        <v>59188.6</v>
      </c>
      <c r="N36" s="136">
        <v>7016.3989</v>
      </c>
      <c r="O36" s="136">
        <v>10604.2412</v>
      </c>
      <c r="P36" s="136">
        <v>4820.623</v>
      </c>
      <c r="Q36" s="136" t="s">
        <v>94</v>
      </c>
      <c r="R36" s="136">
        <v>5759.6943</v>
      </c>
      <c r="S36" s="129">
        <v>0</v>
      </c>
      <c r="T36" s="106">
        <f t="shared" si="0"/>
        <v>211364.2958</v>
      </c>
      <c r="U36" s="113">
        <f>IF(Паспорт!P37&gt;0,Паспорт!P37,U35)</f>
        <v>34.63</v>
      </c>
      <c r="V36" s="88"/>
      <c r="W36" s="97"/>
    </row>
    <row r="37" spans="2:23" ht="15">
      <c r="B37" s="114">
        <v>23</v>
      </c>
      <c r="C37" s="136" t="s">
        <v>85</v>
      </c>
      <c r="D37" s="136" t="s">
        <v>86</v>
      </c>
      <c r="E37" s="136">
        <v>29302.0215</v>
      </c>
      <c r="F37" s="136">
        <v>10057.4688</v>
      </c>
      <c r="G37" s="136">
        <v>8052.915</v>
      </c>
      <c r="H37" s="136">
        <v>14008.8799</v>
      </c>
      <c r="I37" s="136">
        <v>11201.3184</v>
      </c>
      <c r="J37" s="136" t="s">
        <v>91</v>
      </c>
      <c r="K37" s="136">
        <v>6281.8584</v>
      </c>
      <c r="L37" s="136">
        <v>38460.6758</v>
      </c>
      <c r="M37" s="136">
        <v>56094.2</v>
      </c>
      <c r="N37" s="136">
        <v>7434.771</v>
      </c>
      <c r="O37" s="136">
        <v>10533.2041</v>
      </c>
      <c r="P37" s="136">
        <v>4990.9878</v>
      </c>
      <c r="Q37" s="136">
        <v>3594.418</v>
      </c>
      <c r="R37" s="136">
        <v>6073.6924</v>
      </c>
      <c r="S37" s="129">
        <v>0</v>
      </c>
      <c r="T37" s="106">
        <f t="shared" si="0"/>
        <v>206086.4111</v>
      </c>
      <c r="U37" s="113">
        <f>IF(Паспорт!P38&gt;0,Паспорт!P38,U36)</f>
        <v>34.6342</v>
      </c>
      <c r="V37" s="88"/>
      <c r="W37" s="97"/>
    </row>
    <row r="38" spans="2:23" ht="15">
      <c r="B38" s="114">
        <v>24</v>
      </c>
      <c r="C38" s="136">
        <v>13596.5254</v>
      </c>
      <c r="D38" s="136">
        <v>3777.0977</v>
      </c>
      <c r="E38" s="136">
        <v>31413.8945</v>
      </c>
      <c r="F38" s="136">
        <v>12332.708</v>
      </c>
      <c r="G38" s="136">
        <v>8866.4102</v>
      </c>
      <c r="H38" s="136">
        <v>14208.0391</v>
      </c>
      <c r="I38" s="136">
        <v>13087.4082</v>
      </c>
      <c r="J38" s="136">
        <v>3994.0159</v>
      </c>
      <c r="K38" s="136">
        <v>6430.8032</v>
      </c>
      <c r="L38" s="136">
        <v>38831.9961</v>
      </c>
      <c r="M38" s="136">
        <v>61671.2</v>
      </c>
      <c r="N38" s="136">
        <v>8665.2148</v>
      </c>
      <c r="O38" s="136">
        <v>12129.8027</v>
      </c>
      <c r="P38" s="136">
        <v>5936.147</v>
      </c>
      <c r="Q38" s="136">
        <v>4149.5552</v>
      </c>
      <c r="R38" s="136">
        <v>8099.3711</v>
      </c>
      <c r="S38" s="129">
        <v>0</v>
      </c>
      <c r="T38" s="106">
        <f t="shared" si="0"/>
        <v>247190.1891</v>
      </c>
      <c r="U38" s="113">
        <f>IF(Паспорт!P39&gt;0,Паспорт!P39,U37)</f>
        <v>34.6342</v>
      </c>
      <c r="V38" s="88"/>
      <c r="W38" s="97"/>
    </row>
    <row r="39" spans="2:23" ht="15">
      <c r="B39" s="114">
        <v>25</v>
      </c>
      <c r="C39" s="136">
        <v>14577.583</v>
      </c>
      <c r="D39" s="136">
        <v>4198.3872</v>
      </c>
      <c r="E39" s="136">
        <v>30965.7695</v>
      </c>
      <c r="F39" s="136">
        <v>14159.2354</v>
      </c>
      <c r="G39" s="136">
        <v>9031.9834</v>
      </c>
      <c r="H39" s="136">
        <v>13541.4609</v>
      </c>
      <c r="I39" s="136">
        <v>9956.4424</v>
      </c>
      <c r="J39" s="136">
        <v>4352.6543</v>
      </c>
      <c r="K39" s="136">
        <v>6776.3589</v>
      </c>
      <c r="L39" s="136">
        <v>40456.0977</v>
      </c>
      <c r="M39" s="136">
        <v>66449.1</v>
      </c>
      <c r="N39" s="136">
        <v>9394.0518</v>
      </c>
      <c r="O39" s="136">
        <v>14688.0596</v>
      </c>
      <c r="P39" s="136">
        <v>7849.3164</v>
      </c>
      <c r="Q39" s="136">
        <v>5000.209</v>
      </c>
      <c r="R39" s="136">
        <v>8164.0024</v>
      </c>
      <c r="S39" s="129">
        <v>0</v>
      </c>
      <c r="T39" s="106">
        <f aca="true" t="shared" si="1" ref="T39:T44">SUM(C39:S39)</f>
        <v>259560.7119</v>
      </c>
      <c r="U39" s="113">
        <f>IF(Паспорт!P40&gt;0,Паспорт!P40,U38)</f>
        <v>34.6342</v>
      </c>
      <c r="V39" s="88"/>
      <c r="W39" s="97"/>
    </row>
    <row r="40" spans="2:23" ht="15">
      <c r="B40" s="114">
        <v>26</v>
      </c>
      <c r="C40" s="136">
        <v>18234.3809</v>
      </c>
      <c r="D40" s="136">
        <v>4523.5391</v>
      </c>
      <c r="E40" s="136">
        <v>28296.1016</v>
      </c>
      <c r="F40" s="136">
        <v>15915.9727</v>
      </c>
      <c r="G40" s="136">
        <v>13117.124</v>
      </c>
      <c r="H40" s="136">
        <v>16966.9824</v>
      </c>
      <c r="I40" s="136">
        <v>13669.623</v>
      </c>
      <c r="J40" s="136">
        <v>4804.9536</v>
      </c>
      <c r="K40" s="136">
        <v>7120.873</v>
      </c>
      <c r="L40" s="136">
        <v>47226.3281</v>
      </c>
      <c r="M40" s="136">
        <v>69888.5</v>
      </c>
      <c r="N40" s="136">
        <v>10821.6807</v>
      </c>
      <c r="O40" s="136">
        <v>14500.4238</v>
      </c>
      <c r="P40" s="136">
        <v>7553.0654</v>
      </c>
      <c r="Q40" s="136">
        <v>4646.541</v>
      </c>
      <c r="R40" s="136" t="s">
        <v>95</v>
      </c>
      <c r="S40" s="129">
        <v>0</v>
      </c>
      <c r="T40" s="106">
        <f t="shared" si="1"/>
        <v>277286.08930000005</v>
      </c>
      <c r="U40" s="113">
        <f>IF(Паспорт!P41&gt;0,Паспорт!P41,U39)</f>
        <v>34.91</v>
      </c>
      <c r="V40" s="88"/>
      <c r="W40" s="97"/>
    </row>
    <row r="41" spans="2:23" ht="15">
      <c r="B41" s="114">
        <v>27</v>
      </c>
      <c r="C41" s="136">
        <v>14626.6318</v>
      </c>
      <c r="D41" s="136">
        <v>4086.7141</v>
      </c>
      <c r="E41" s="136" t="s">
        <v>88</v>
      </c>
      <c r="F41" s="136" t="s">
        <v>89</v>
      </c>
      <c r="G41" s="136">
        <v>9875.5977</v>
      </c>
      <c r="H41" s="136">
        <v>13311.791</v>
      </c>
      <c r="I41" s="136">
        <v>14906.6621</v>
      </c>
      <c r="J41" s="136">
        <v>4050.1924</v>
      </c>
      <c r="K41" s="136">
        <v>5146.082</v>
      </c>
      <c r="L41" s="136">
        <v>43948.4883</v>
      </c>
      <c r="M41" s="136">
        <v>68152.6</v>
      </c>
      <c r="N41" s="136">
        <v>8801.2715</v>
      </c>
      <c r="O41" s="136">
        <v>12962.9385</v>
      </c>
      <c r="P41" s="136">
        <v>7136.0913</v>
      </c>
      <c r="Q41" s="136">
        <v>4322.5698</v>
      </c>
      <c r="R41" s="136">
        <v>6850.708</v>
      </c>
      <c r="S41" s="129">
        <v>0</v>
      </c>
      <c r="T41" s="106">
        <f t="shared" si="1"/>
        <v>218178.33849999998</v>
      </c>
      <c r="U41" s="113">
        <f>IF(Паспорт!P42&gt;0,Паспорт!P42,U40)</f>
        <v>34.7</v>
      </c>
      <c r="V41" s="88"/>
      <c r="W41" s="97"/>
    </row>
    <row r="42" spans="2:23" ht="15">
      <c r="B42" s="114">
        <v>28</v>
      </c>
      <c r="C42" s="136">
        <v>15496.9053</v>
      </c>
      <c r="D42" s="136">
        <v>3976.0667</v>
      </c>
      <c r="E42" s="136">
        <v>30756.5332</v>
      </c>
      <c r="F42" s="136">
        <v>13977.1631</v>
      </c>
      <c r="G42" s="136">
        <v>11426.3623</v>
      </c>
      <c r="H42" s="136">
        <v>16130.1699</v>
      </c>
      <c r="I42" s="136">
        <v>16849.0254</v>
      </c>
      <c r="J42" s="136">
        <v>4360.5688</v>
      </c>
      <c r="K42" s="136">
        <v>6711.4707</v>
      </c>
      <c r="L42" s="136">
        <v>54448.7188</v>
      </c>
      <c r="M42" s="136">
        <v>65231.5</v>
      </c>
      <c r="N42" s="136">
        <v>11594.1807</v>
      </c>
      <c r="O42" s="136">
        <v>13833.1748</v>
      </c>
      <c r="P42" s="136">
        <v>7487.1147</v>
      </c>
      <c r="Q42" s="136">
        <v>4546.3145</v>
      </c>
      <c r="R42" s="136">
        <v>7802.2227</v>
      </c>
      <c r="S42" s="129">
        <v>0</v>
      </c>
      <c r="T42" s="106">
        <f t="shared" si="1"/>
        <v>284627.49159999995</v>
      </c>
      <c r="U42" s="113">
        <f>IF(Паспорт!P43&gt;0,Паспорт!P43,U41)</f>
        <v>34.72</v>
      </c>
      <c r="V42" s="88"/>
      <c r="W42" s="97"/>
    </row>
    <row r="43" spans="2:23" ht="15">
      <c r="B43" s="114">
        <v>29</v>
      </c>
      <c r="C43" s="136">
        <v>20606.6543</v>
      </c>
      <c r="D43" s="136">
        <v>5388.2241</v>
      </c>
      <c r="E43" s="136">
        <v>36138.0938</v>
      </c>
      <c r="F43" s="136">
        <v>16987.3398</v>
      </c>
      <c r="G43" s="136">
        <v>13630.4023</v>
      </c>
      <c r="H43" s="136">
        <v>15370.5596</v>
      </c>
      <c r="I43" s="136">
        <v>16071.3994</v>
      </c>
      <c r="J43" s="136">
        <v>5516.5752</v>
      </c>
      <c r="K43" s="136">
        <v>7711.6211</v>
      </c>
      <c r="L43" s="136">
        <v>57048.3125</v>
      </c>
      <c r="M43" s="136">
        <v>84132.6</v>
      </c>
      <c r="N43" s="136">
        <v>14120.5039</v>
      </c>
      <c r="O43" s="136">
        <v>16474.1738</v>
      </c>
      <c r="P43" s="136">
        <v>8341.3271</v>
      </c>
      <c r="Q43" s="136">
        <v>5155.4937</v>
      </c>
      <c r="R43" s="136">
        <v>8871.6787</v>
      </c>
      <c r="S43" s="129">
        <v>0</v>
      </c>
      <c r="T43" s="106">
        <f t="shared" si="1"/>
        <v>331564.9593</v>
      </c>
      <c r="U43" s="113">
        <f>IF(Паспорт!P44&gt;0,Паспорт!P44,U42)</f>
        <v>34.63</v>
      </c>
      <c r="V43" s="88"/>
      <c r="W43" s="97"/>
    </row>
    <row r="44" spans="2:23" ht="15">
      <c r="B44" s="114">
        <v>30</v>
      </c>
      <c r="C44" s="136">
        <v>14845.627</v>
      </c>
      <c r="D44" s="136">
        <v>3443.2742</v>
      </c>
      <c r="E44" s="136">
        <v>34712.9492</v>
      </c>
      <c r="F44" s="136">
        <v>12819.0225</v>
      </c>
      <c r="G44" s="136">
        <v>10291.2686</v>
      </c>
      <c r="H44" s="136">
        <v>13107.4707</v>
      </c>
      <c r="I44" s="136">
        <v>15626.1055</v>
      </c>
      <c r="J44" s="136">
        <v>4112.5815</v>
      </c>
      <c r="K44" s="136">
        <v>6807.9717</v>
      </c>
      <c r="L44" s="136">
        <v>41611.5313</v>
      </c>
      <c r="M44" s="136">
        <v>68407.9</v>
      </c>
      <c r="N44" s="136">
        <v>9108.8789</v>
      </c>
      <c r="O44" s="136">
        <v>13793.9004</v>
      </c>
      <c r="P44" s="136">
        <v>7125.917</v>
      </c>
      <c r="Q44" s="136">
        <v>4377.5928</v>
      </c>
      <c r="R44" s="136">
        <v>6981.1421</v>
      </c>
      <c r="S44" s="129">
        <v>0</v>
      </c>
      <c r="T44" s="106">
        <f t="shared" si="1"/>
        <v>267173.13340000005</v>
      </c>
      <c r="U44" s="113">
        <f>IF(Паспорт!P45&gt;0,Паспорт!P45,U43)</f>
        <v>34.54</v>
      </c>
      <c r="V44" s="88"/>
      <c r="W44" s="97"/>
    </row>
    <row r="45" spans="2:23" ht="15">
      <c r="B45" s="114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33"/>
      <c r="N45" s="115"/>
      <c r="O45" s="115"/>
      <c r="P45" s="115"/>
      <c r="Q45" s="115"/>
      <c r="R45" s="115"/>
      <c r="S45" s="115"/>
      <c r="T45" s="106">
        <f t="shared" si="0"/>
        <v>0</v>
      </c>
      <c r="U45" s="113"/>
      <c r="V45" s="89"/>
      <c r="W45" s="97"/>
    </row>
    <row r="46" spans="2:24" ht="38.25">
      <c r="B46" s="107" t="s">
        <v>43</v>
      </c>
      <c r="C46" s="108">
        <f aca="true" t="shared" si="2" ref="C46:T46">SUM(C15:C45)</f>
        <v>242681.3091</v>
      </c>
      <c r="D46" s="108">
        <f t="shared" si="2"/>
        <v>69634.8792</v>
      </c>
      <c r="E46" s="108">
        <f t="shared" si="2"/>
        <v>713797.4981000001</v>
      </c>
      <c r="F46" s="108">
        <f t="shared" si="2"/>
        <v>208581.99260000003</v>
      </c>
      <c r="G46" s="108">
        <f t="shared" si="2"/>
        <v>187554.99330000003</v>
      </c>
      <c r="H46" s="108">
        <f t="shared" si="2"/>
        <v>305831.51969999995</v>
      </c>
      <c r="I46" s="108">
        <f t="shared" si="2"/>
        <v>278101.8732</v>
      </c>
      <c r="J46" s="108">
        <f t="shared" si="2"/>
        <v>74494.79520000001</v>
      </c>
      <c r="K46" s="108">
        <f t="shared" si="2"/>
        <v>101923.9232</v>
      </c>
      <c r="L46" s="108">
        <f t="shared" si="2"/>
        <v>814875.2981000002</v>
      </c>
      <c r="M46" s="108">
        <f t="shared" si="2"/>
        <v>1491873.4000000001</v>
      </c>
      <c r="N46" s="108">
        <f t="shared" si="2"/>
        <v>158617.0119</v>
      </c>
      <c r="O46" s="108">
        <f t="shared" si="2"/>
        <v>253140.59379999997</v>
      </c>
      <c r="P46" s="108">
        <f t="shared" si="2"/>
        <v>101234.91020000001</v>
      </c>
      <c r="Q46" s="108">
        <f t="shared" si="2"/>
        <v>74238.0159</v>
      </c>
      <c r="R46" s="108">
        <f t="shared" si="2"/>
        <v>139860.8044</v>
      </c>
      <c r="S46" s="108">
        <f t="shared" si="2"/>
        <v>0</v>
      </c>
      <c r="T46" s="109">
        <f t="shared" si="2"/>
        <v>5216442.8179</v>
      </c>
      <c r="U46" s="110">
        <f>SUMPRODUCT(U15:U45,T15:T45)/SUM(T15:T45)</f>
        <v>34.634256151963676</v>
      </c>
      <c r="V46" s="90"/>
      <c r="W46" s="183"/>
      <c r="X46" s="183"/>
    </row>
    <row r="47" spans="2:24" ht="13.5">
      <c r="B47" s="116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8"/>
      <c r="U47" s="119"/>
      <c r="V47" s="90"/>
      <c r="W47" s="98"/>
      <c r="X47" s="98"/>
    </row>
    <row r="48" spans="2:24" ht="13.5">
      <c r="B48" s="116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8"/>
      <c r="U48" s="119"/>
      <c r="V48" s="90"/>
      <c r="W48" s="98"/>
      <c r="X48" s="98"/>
    </row>
    <row r="50" spans="2:22" ht="12">
      <c r="B50" s="99"/>
      <c r="C50" s="92" t="s">
        <v>97</v>
      </c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 t="s">
        <v>98</v>
      </c>
      <c r="S50" s="92"/>
      <c r="T50" s="92"/>
      <c r="U50" s="92"/>
      <c r="V50" s="100"/>
    </row>
    <row r="51" spans="4:14" ht="12">
      <c r="D51" s="91" t="s">
        <v>40</v>
      </c>
      <c r="M51" s="101" t="s">
        <v>30</v>
      </c>
      <c r="N51" s="101"/>
    </row>
    <row r="52" spans="13:14" ht="12">
      <c r="M52" s="101"/>
      <c r="N52" s="101"/>
    </row>
    <row r="53" spans="3:22" ht="12">
      <c r="C53" s="92" t="s">
        <v>101</v>
      </c>
      <c r="D53" s="92"/>
      <c r="E53" s="92"/>
      <c r="F53" s="92"/>
      <c r="G53" s="92"/>
      <c r="H53" s="92"/>
      <c r="I53" s="92"/>
      <c r="J53" s="92"/>
      <c r="K53" s="92"/>
      <c r="L53" s="92" t="s">
        <v>2</v>
      </c>
      <c r="M53" s="92" t="s">
        <v>38</v>
      </c>
      <c r="N53" s="92"/>
      <c r="O53" s="92"/>
      <c r="P53" s="92"/>
      <c r="Q53" s="92"/>
      <c r="R53" s="92" t="s">
        <v>100</v>
      </c>
      <c r="S53" s="92"/>
      <c r="T53" s="92"/>
      <c r="U53" s="92"/>
      <c r="V53" s="102"/>
    </row>
    <row r="54" spans="4:13" ht="12">
      <c r="D54" s="91" t="s">
        <v>41</v>
      </c>
      <c r="M54" s="91" t="s">
        <v>30</v>
      </c>
    </row>
  </sheetData>
  <sheetProtection/>
  <mergeCells count="27">
    <mergeCell ref="L12:L14"/>
    <mergeCell ref="S12:S14"/>
    <mergeCell ref="P12:P14"/>
    <mergeCell ref="W46:X46"/>
    <mergeCell ref="M12:M14"/>
    <mergeCell ref="N12:N14"/>
    <mergeCell ref="O12:O14"/>
    <mergeCell ref="T11:T14"/>
    <mergeCell ref="U11:U14"/>
    <mergeCell ref="K12:K14"/>
    <mergeCell ref="C5:U5"/>
    <mergeCell ref="B6:V6"/>
    <mergeCell ref="B7:V7"/>
    <mergeCell ref="B8:V8"/>
    <mergeCell ref="B11:B14"/>
    <mergeCell ref="C11:S11"/>
    <mergeCell ref="B9:V9"/>
    <mergeCell ref="Q12:Q14"/>
    <mergeCell ref="R12:R14"/>
    <mergeCell ref="J12:J14"/>
    <mergeCell ref="D12:D14"/>
    <mergeCell ref="E12:E14"/>
    <mergeCell ref="F12:F14"/>
    <mergeCell ref="C12:C14"/>
    <mergeCell ref="G12:G14"/>
    <mergeCell ref="H12:H14"/>
    <mergeCell ref="I12:I14"/>
  </mergeCells>
  <printOptions/>
  <pageMargins left="0.25" right="0.25" top="0.75" bottom="0.75" header="0.3" footer="0.3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J54"/>
  <sheetViews>
    <sheetView tabSelected="1" view="pageBreakPreview" zoomScaleSheetLayoutView="100" workbookViewId="0" topLeftCell="A37">
      <selection activeCell="F52" sqref="F52"/>
    </sheetView>
  </sheetViews>
  <sheetFormatPr defaultColWidth="9.00390625" defaultRowHeight="12.75"/>
  <cols>
    <col min="1" max="1" width="6.625" style="0" customWidth="1"/>
    <col min="2" max="2" width="13.625" style="0" customWidth="1"/>
    <col min="3" max="3" width="11.00390625" style="0" customWidth="1"/>
    <col min="4" max="4" width="11.375" style="0" customWidth="1"/>
    <col min="5" max="5" width="11.125" style="0" customWidth="1"/>
    <col min="6" max="6" width="13.75390625" style="0" customWidth="1"/>
    <col min="7" max="7" width="14.25390625" style="0" customWidth="1"/>
    <col min="8" max="8" width="17.75390625" style="0" customWidth="1"/>
    <col min="9" max="9" width="9.125" style="6" customWidth="1"/>
  </cols>
  <sheetData>
    <row r="1" spans="2:7" ht="12.75">
      <c r="B1" s="44" t="s">
        <v>31</v>
      </c>
      <c r="C1" s="44"/>
      <c r="D1" s="44"/>
      <c r="E1" s="44"/>
      <c r="F1" s="87"/>
      <c r="G1" s="87"/>
    </row>
    <row r="2" spans="2:7" ht="12.75">
      <c r="B2" s="44" t="s">
        <v>32</v>
      </c>
      <c r="C2" s="44"/>
      <c r="D2" s="44"/>
      <c r="E2" s="44"/>
      <c r="F2" s="87"/>
      <c r="G2" s="87"/>
    </row>
    <row r="3" spans="2:8" ht="12.75">
      <c r="B3" s="45" t="s">
        <v>45</v>
      </c>
      <c r="C3" s="45"/>
      <c r="D3" s="45"/>
      <c r="E3" s="44"/>
      <c r="F3" s="3"/>
      <c r="G3" s="3"/>
      <c r="H3" s="3"/>
    </row>
    <row r="4" spans="2:8" ht="12.75">
      <c r="B4" s="44"/>
      <c r="C4" s="44"/>
      <c r="D4" s="44"/>
      <c r="E4" s="44"/>
      <c r="F4" s="3"/>
      <c r="G4" s="3"/>
      <c r="H4" s="3"/>
    </row>
    <row r="5" spans="2:8" ht="15">
      <c r="B5" s="145" t="s">
        <v>37</v>
      </c>
      <c r="C5" s="145"/>
      <c r="D5" s="145"/>
      <c r="E5" s="145"/>
      <c r="F5" s="145"/>
      <c r="G5" s="145"/>
      <c r="H5" s="145"/>
    </row>
    <row r="6" spans="2:8" ht="18" customHeight="1">
      <c r="B6" s="163" t="s">
        <v>72</v>
      </c>
      <c r="C6" s="163"/>
      <c r="D6" s="163"/>
      <c r="E6" s="163"/>
      <c r="F6" s="163"/>
      <c r="G6" s="163"/>
      <c r="H6" s="163"/>
    </row>
    <row r="7" spans="2:8" ht="18" customHeight="1">
      <c r="B7" s="163" t="s">
        <v>76</v>
      </c>
      <c r="C7" s="163"/>
      <c r="D7" s="163"/>
      <c r="E7" s="163"/>
      <c r="F7" s="163"/>
      <c r="G7" s="163"/>
      <c r="H7" s="163"/>
    </row>
    <row r="8" spans="2:8" ht="18" customHeight="1" hidden="1">
      <c r="B8" s="79"/>
      <c r="C8" s="79"/>
      <c r="D8" s="79"/>
      <c r="E8" s="79"/>
      <c r="F8" s="79"/>
      <c r="G8" s="79"/>
      <c r="H8" s="22"/>
    </row>
    <row r="9" spans="2:8" ht="18" customHeight="1">
      <c r="B9" s="164" t="s">
        <v>96</v>
      </c>
      <c r="C9" s="164"/>
      <c r="D9" s="164"/>
      <c r="E9" s="164"/>
      <c r="F9" s="164"/>
      <c r="G9" s="164"/>
      <c r="H9" s="164"/>
    </row>
    <row r="10" spans="2:8" ht="11.25" customHeight="1">
      <c r="B10" s="19"/>
      <c r="C10" s="20"/>
      <c r="D10" s="20"/>
      <c r="E10" s="20"/>
      <c r="F10" s="20"/>
      <c r="G10" s="20"/>
      <c r="H10" s="24"/>
    </row>
    <row r="11" spans="2:9" ht="30" customHeight="1">
      <c r="B11" s="140" t="s">
        <v>27</v>
      </c>
      <c r="C11" s="155" t="s">
        <v>42</v>
      </c>
      <c r="D11" s="156"/>
      <c r="E11" s="156"/>
      <c r="F11" s="165" t="s">
        <v>43</v>
      </c>
      <c r="G11" s="166" t="s">
        <v>44</v>
      </c>
      <c r="H11" s="25"/>
      <c r="I11"/>
    </row>
    <row r="12" spans="2:9" ht="48.75" customHeight="1">
      <c r="B12" s="141"/>
      <c r="C12" s="143" t="s">
        <v>73</v>
      </c>
      <c r="D12" s="144" t="s">
        <v>74</v>
      </c>
      <c r="E12" s="144" t="s">
        <v>75</v>
      </c>
      <c r="F12" s="165"/>
      <c r="G12" s="167"/>
      <c r="H12" s="25"/>
      <c r="I12"/>
    </row>
    <row r="13" spans="2:9" ht="15.75" customHeight="1">
      <c r="B13" s="141"/>
      <c r="C13" s="143"/>
      <c r="D13" s="144"/>
      <c r="E13" s="144"/>
      <c r="F13" s="165"/>
      <c r="G13" s="167"/>
      <c r="H13" s="25"/>
      <c r="I13"/>
    </row>
    <row r="14" spans="2:9" ht="30" customHeight="1">
      <c r="B14" s="152"/>
      <c r="C14" s="143"/>
      <c r="D14" s="144"/>
      <c r="E14" s="144"/>
      <c r="F14" s="165"/>
      <c r="G14" s="168"/>
      <c r="H14" s="25"/>
      <c r="I14"/>
    </row>
    <row r="15" spans="2:10" ht="15.75" customHeight="1">
      <c r="B15" s="17">
        <v>1</v>
      </c>
      <c r="C15" s="91">
        <v>1208.9597</v>
      </c>
      <c r="D15" s="135">
        <v>4053.8032</v>
      </c>
      <c r="E15" s="129">
        <v>0</v>
      </c>
      <c r="F15" s="73">
        <f aca="true" t="shared" si="0" ref="F15:F45">SUM(C15:E15)</f>
        <v>5262.7629</v>
      </c>
      <c r="G15" s="74">
        <f>IF(Паспорт!P16&gt;0,Паспорт!P16,G14)</f>
        <v>34.91</v>
      </c>
      <c r="H15" s="26"/>
      <c r="I15" s="124"/>
      <c r="J15" s="124"/>
    </row>
    <row r="16" spans="2:10" ht="15.75">
      <c r="B16" s="17">
        <v>2</v>
      </c>
      <c r="C16" s="134">
        <v>1670.6292</v>
      </c>
      <c r="D16" s="136">
        <v>4087.5259</v>
      </c>
      <c r="E16" s="129">
        <v>0</v>
      </c>
      <c r="F16" s="73">
        <f t="shared" si="0"/>
        <v>5758.1551</v>
      </c>
      <c r="G16" s="74">
        <f>IF(Паспорт!P17&gt;0,Паспорт!P17,G15)</f>
        <v>34.91</v>
      </c>
      <c r="H16" s="26"/>
      <c r="I16" s="124"/>
      <c r="J16" s="124"/>
    </row>
    <row r="17" spans="2:10" ht="15.75">
      <c r="B17" s="17">
        <v>3</v>
      </c>
      <c r="C17" s="91">
        <v>1519.1488</v>
      </c>
      <c r="D17" s="137">
        <v>4490.6274</v>
      </c>
      <c r="E17" s="129">
        <v>0</v>
      </c>
      <c r="F17" s="73">
        <f t="shared" si="0"/>
        <v>6009.7762</v>
      </c>
      <c r="G17" s="74">
        <f>IF(Паспорт!P18&gt;0,Паспорт!P18,G16)</f>
        <v>34.91</v>
      </c>
      <c r="H17" s="26"/>
      <c r="I17" s="124"/>
      <c r="J17" s="124"/>
    </row>
    <row r="18" spans="2:10" ht="15.75">
      <c r="B18" s="17">
        <v>4</v>
      </c>
      <c r="C18" s="134">
        <v>1492.7032</v>
      </c>
      <c r="D18" s="136">
        <v>3449.5027</v>
      </c>
      <c r="E18" s="129">
        <v>0</v>
      </c>
      <c r="F18" s="73">
        <f t="shared" si="0"/>
        <v>4942.2059</v>
      </c>
      <c r="G18" s="74">
        <f>IF(Паспорт!P19&gt;0,Паспорт!P19,G17)</f>
        <v>34.91</v>
      </c>
      <c r="H18" s="26"/>
      <c r="I18" s="124"/>
      <c r="J18" s="124"/>
    </row>
    <row r="19" spans="2:10" ht="15.75">
      <c r="B19" s="17">
        <v>5</v>
      </c>
      <c r="C19" s="91">
        <v>1441.4792</v>
      </c>
      <c r="D19" s="137">
        <v>3502.2085</v>
      </c>
      <c r="E19" s="129">
        <v>0</v>
      </c>
      <c r="F19" s="73">
        <f t="shared" si="0"/>
        <v>4943.6877</v>
      </c>
      <c r="G19" s="74">
        <f>IF(Паспорт!P20&gt;0,Паспорт!P20,G18)</f>
        <v>34.21</v>
      </c>
      <c r="H19" s="26"/>
      <c r="I19" s="124"/>
      <c r="J19" s="124"/>
    </row>
    <row r="20" spans="2:10" ht="15.75" customHeight="1">
      <c r="B20" s="17">
        <v>6</v>
      </c>
      <c r="C20" s="134">
        <v>1396.6108</v>
      </c>
      <c r="D20" s="136">
        <v>3012.4961</v>
      </c>
      <c r="E20" s="129">
        <v>0</v>
      </c>
      <c r="F20" s="73">
        <f t="shared" si="0"/>
        <v>4409.1069</v>
      </c>
      <c r="G20" s="74">
        <f>IF(Паспорт!P21&gt;0,Паспорт!P21,G19)</f>
        <v>34.22</v>
      </c>
      <c r="H20" s="26"/>
      <c r="I20" s="124"/>
      <c r="J20" s="124"/>
    </row>
    <row r="21" spans="2:10" ht="15.75">
      <c r="B21" s="17">
        <v>7</v>
      </c>
      <c r="C21" s="91">
        <v>1494.4165</v>
      </c>
      <c r="D21" s="137">
        <v>3363.0791</v>
      </c>
      <c r="E21" s="129">
        <v>0</v>
      </c>
      <c r="F21" s="73">
        <f t="shared" si="0"/>
        <v>4857.4956</v>
      </c>
      <c r="G21" s="74">
        <f>IF(Паспорт!P22&gt;0,Паспорт!P22,G20)</f>
        <v>34.36</v>
      </c>
      <c r="H21" s="26"/>
      <c r="I21" s="124"/>
      <c r="J21" s="124"/>
    </row>
    <row r="22" spans="2:10" ht="15.75">
      <c r="B22" s="17">
        <v>8</v>
      </c>
      <c r="C22" s="134">
        <v>1449.9911</v>
      </c>
      <c r="D22" s="136">
        <v>3424.9404</v>
      </c>
      <c r="E22" s="129">
        <v>0</v>
      </c>
      <c r="F22" s="73">
        <f t="shared" si="0"/>
        <v>4874.9315</v>
      </c>
      <c r="G22" s="74">
        <f>IF(Паспорт!P23&gt;0,Паспорт!P23,G21)</f>
        <v>34.38</v>
      </c>
      <c r="H22" s="26"/>
      <c r="I22" s="124"/>
      <c r="J22" s="124"/>
    </row>
    <row r="23" spans="2:9" ht="15" customHeight="1">
      <c r="B23" s="17">
        <v>9</v>
      </c>
      <c r="C23" s="91">
        <v>1464.3582</v>
      </c>
      <c r="D23" s="137">
        <v>3421.0564</v>
      </c>
      <c r="E23" s="129">
        <v>0</v>
      </c>
      <c r="F23" s="73">
        <f t="shared" si="0"/>
        <v>4885.4146</v>
      </c>
      <c r="G23" s="74">
        <f>IF(Паспорт!P24&gt;0,Паспорт!P24,G22)</f>
        <v>34.37</v>
      </c>
      <c r="H23" s="26"/>
      <c r="I23" s="31"/>
    </row>
    <row r="24" spans="2:9" ht="15.75">
      <c r="B24" s="17">
        <v>10</v>
      </c>
      <c r="C24" s="134">
        <v>1615.2385</v>
      </c>
      <c r="D24" s="136">
        <v>3627.7188</v>
      </c>
      <c r="E24" s="129">
        <v>0</v>
      </c>
      <c r="F24" s="73">
        <f t="shared" si="0"/>
        <v>5242.9573</v>
      </c>
      <c r="G24" s="74">
        <f>IF(Паспорт!P25&gt;0,Паспорт!P25,G23)</f>
        <v>34.37</v>
      </c>
      <c r="H24" s="26"/>
      <c r="I24" s="31"/>
    </row>
    <row r="25" spans="2:9" ht="15.75">
      <c r="B25" s="17">
        <v>11</v>
      </c>
      <c r="C25" s="91">
        <v>1481.1647</v>
      </c>
      <c r="D25" s="137">
        <v>3373.4983</v>
      </c>
      <c r="E25" s="129">
        <v>0</v>
      </c>
      <c r="F25" s="73">
        <f t="shared" si="0"/>
        <v>4854.6630000000005</v>
      </c>
      <c r="G25" s="74">
        <f>IF(Паспорт!P26&gt;0,Паспорт!P26,G24)</f>
        <v>34.37</v>
      </c>
      <c r="H25" s="26"/>
      <c r="I25" s="31"/>
    </row>
    <row r="26" spans="2:9" ht="15.75">
      <c r="B26" s="17">
        <v>12</v>
      </c>
      <c r="C26" s="134">
        <v>1324.7772</v>
      </c>
      <c r="D26" s="136">
        <v>3411.5376</v>
      </c>
      <c r="E26" s="129">
        <v>0</v>
      </c>
      <c r="F26" s="73">
        <f t="shared" si="0"/>
        <v>4736.3148</v>
      </c>
      <c r="G26" s="74">
        <f>IF(Паспорт!P27&gt;0,Паспорт!P27,G25)</f>
        <v>34.65</v>
      </c>
      <c r="H26" s="26"/>
      <c r="I26" s="31"/>
    </row>
    <row r="27" spans="2:9" ht="15.75">
      <c r="B27" s="17">
        <v>13</v>
      </c>
      <c r="C27" s="91">
        <v>1315.3701</v>
      </c>
      <c r="D27" s="137">
        <v>3068.144</v>
      </c>
      <c r="E27" s="129">
        <v>0</v>
      </c>
      <c r="F27" s="73">
        <f t="shared" si="0"/>
        <v>4383.5141</v>
      </c>
      <c r="G27" s="74">
        <f>IF(Паспорт!P28&gt;0,Паспорт!P28,G26)</f>
        <v>34.64</v>
      </c>
      <c r="H27" s="26"/>
      <c r="I27" s="31"/>
    </row>
    <row r="28" spans="2:9" ht="15.75">
      <c r="B28" s="17">
        <v>14</v>
      </c>
      <c r="C28" s="134">
        <v>1424.3904</v>
      </c>
      <c r="D28" s="136">
        <v>3032.5991</v>
      </c>
      <c r="E28" s="129">
        <v>0</v>
      </c>
      <c r="F28" s="73">
        <f t="shared" si="0"/>
        <v>4456.9895</v>
      </c>
      <c r="G28" s="74">
        <f>IF(Паспорт!P29&gt;0,Паспорт!P29,G27)</f>
        <v>34.54</v>
      </c>
      <c r="H28" s="26"/>
      <c r="I28" s="31"/>
    </row>
    <row r="29" spans="2:9" ht="15.75">
      <c r="B29" s="17">
        <v>15</v>
      </c>
      <c r="C29" s="91">
        <v>1673.2266</v>
      </c>
      <c r="D29" s="137">
        <v>3596.4473</v>
      </c>
      <c r="E29" s="129">
        <v>0</v>
      </c>
      <c r="F29" s="73">
        <f t="shared" si="0"/>
        <v>5269.6739</v>
      </c>
      <c r="G29" s="74">
        <f>IF(Паспорт!P30&gt;0,Паспорт!P30,G28)</f>
        <v>34.72</v>
      </c>
      <c r="H29" s="26"/>
      <c r="I29" s="31"/>
    </row>
    <row r="30" spans="2:9" ht="15.75">
      <c r="B30" s="18">
        <v>16</v>
      </c>
      <c r="C30" s="134">
        <v>1748.7632</v>
      </c>
      <c r="D30" s="136">
        <v>3683.0017</v>
      </c>
      <c r="E30" s="129">
        <v>0</v>
      </c>
      <c r="F30" s="73">
        <f t="shared" si="0"/>
        <v>5431.7649</v>
      </c>
      <c r="G30" s="74">
        <f>IF(Паспорт!P31&gt;0,Паспорт!P31,G29)</f>
        <v>34.7</v>
      </c>
      <c r="H30" s="26"/>
      <c r="I30" s="31"/>
    </row>
    <row r="31" spans="2:9" ht="15.75">
      <c r="B31" s="18">
        <v>17</v>
      </c>
      <c r="C31" s="91">
        <v>1851.5582</v>
      </c>
      <c r="D31" s="137">
        <v>3800.6892</v>
      </c>
      <c r="E31" s="129">
        <v>0</v>
      </c>
      <c r="F31" s="73">
        <f t="shared" si="0"/>
        <v>5652.2474</v>
      </c>
      <c r="G31" s="74">
        <f>IF(Паспорт!P32&gt;0,Паспорт!P32,G30)</f>
        <v>34.7</v>
      </c>
      <c r="H31" s="26"/>
      <c r="I31" s="31"/>
    </row>
    <row r="32" spans="2:9" ht="15.75">
      <c r="B32" s="18">
        <v>18</v>
      </c>
      <c r="C32" s="134">
        <v>2037.1857</v>
      </c>
      <c r="D32" s="136">
        <v>4159.3345</v>
      </c>
      <c r="E32" s="129">
        <v>0</v>
      </c>
      <c r="F32" s="73">
        <f t="shared" si="0"/>
        <v>6196.5202</v>
      </c>
      <c r="G32" s="74">
        <f>IF(Паспорт!P33&gt;0,Паспорт!P33,G31)</f>
        <v>34.7</v>
      </c>
      <c r="H32" s="26"/>
      <c r="I32" s="31"/>
    </row>
    <row r="33" spans="2:9" ht="15.75">
      <c r="B33" s="18">
        <v>19</v>
      </c>
      <c r="C33" s="91">
        <v>2185.3198</v>
      </c>
      <c r="D33" s="137">
        <v>5108.9087</v>
      </c>
      <c r="E33" s="129">
        <v>0</v>
      </c>
      <c r="F33" s="73">
        <f t="shared" si="0"/>
        <v>7294.2285</v>
      </c>
      <c r="G33" s="74">
        <f>IF(Паспорт!P34&gt;0,Паспорт!P34,G32)</f>
        <v>34.66</v>
      </c>
      <c r="H33" s="26"/>
      <c r="I33" s="31"/>
    </row>
    <row r="34" spans="2:9" ht="15.75">
      <c r="B34" s="18">
        <v>20</v>
      </c>
      <c r="C34" s="134">
        <v>3694.1421</v>
      </c>
      <c r="D34" s="136">
        <v>5823.1255</v>
      </c>
      <c r="E34" s="129">
        <v>0</v>
      </c>
      <c r="F34" s="73">
        <f t="shared" si="0"/>
        <v>9517.2676</v>
      </c>
      <c r="G34" s="74">
        <f>IF(Паспорт!P35&gt;0,Паспорт!P35,G33)</f>
        <v>34.65</v>
      </c>
      <c r="H34" s="26"/>
      <c r="I34" s="31"/>
    </row>
    <row r="35" spans="2:9" ht="15.75">
      <c r="B35" s="18">
        <v>21</v>
      </c>
      <c r="C35" s="91">
        <v>4955.8887</v>
      </c>
      <c r="D35" s="137">
        <v>5768.0483</v>
      </c>
      <c r="E35" s="129">
        <v>0</v>
      </c>
      <c r="F35" s="73">
        <f t="shared" si="0"/>
        <v>10723.937000000002</v>
      </c>
      <c r="G35" s="74">
        <f>IF(Паспорт!P36&gt;0,Паспорт!P36,G34)</f>
        <v>34.59</v>
      </c>
      <c r="H35" s="26"/>
      <c r="I35" s="31"/>
    </row>
    <row r="36" spans="2:9" ht="15.75">
      <c r="B36" s="18">
        <v>22</v>
      </c>
      <c r="C36" s="134">
        <v>3861.8413</v>
      </c>
      <c r="D36" s="136">
        <v>5759.6943</v>
      </c>
      <c r="E36" s="129">
        <v>0</v>
      </c>
      <c r="F36" s="73">
        <f t="shared" si="0"/>
        <v>9621.5356</v>
      </c>
      <c r="G36" s="74">
        <f>IF(Паспорт!P37&gt;0,Паспорт!P37,G35)</f>
        <v>34.63</v>
      </c>
      <c r="H36" s="26"/>
      <c r="I36" s="31"/>
    </row>
    <row r="37" spans="2:9" ht="15.75">
      <c r="B37" s="18">
        <v>23</v>
      </c>
      <c r="C37" s="91">
        <v>3594.418</v>
      </c>
      <c r="D37" s="137">
        <v>6073.6924</v>
      </c>
      <c r="E37" s="129">
        <v>0</v>
      </c>
      <c r="F37" s="73">
        <f t="shared" si="0"/>
        <v>9668.1104</v>
      </c>
      <c r="G37" s="74">
        <f>IF(Паспорт!P38&gt;0,Паспорт!P38,G36)</f>
        <v>34.6342</v>
      </c>
      <c r="H37" s="26"/>
      <c r="I37" s="31"/>
    </row>
    <row r="38" spans="2:9" ht="15.75">
      <c r="B38" s="18">
        <v>24</v>
      </c>
      <c r="C38" s="134">
        <v>4149.5552</v>
      </c>
      <c r="D38" s="136">
        <v>8099.3711</v>
      </c>
      <c r="E38" s="129">
        <v>0</v>
      </c>
      <c r="F38" s="73">
        <f t="shared" si="0"/>
        <v>12248.9263</v>
      </c>
      <c r="G38" s="74">
        <f>IF(Паспорт!P39&gt;0,Паспорт!P39,G37)</f>
        <v>34.6342</v>
      </c>
      <c r="H38" s="26"/>
      <c r="I38" s="31"/>
    </row>
    <row r="39" spans="2:9" ht="15.75">
      <c r="B39" s="18">
        <v>25</v>
      </c>
      <c r="C39" s="91">
        <v>5000.209</v>
      </c>
      <c r="D39" s="137">
        <v>8164.0024</v>
      </c>
      <c r="E39" s="129">
        <v>0</v>
      </c>
      <c r="F39" s="73">
        <f t="shared" si="0"/>
        <v>13164.2114</v>
      </c>
      <c r="G39" s="74">
        <f>IF(Паспорт!P40&gt;0,Паспорт!P40,G38)</f>
        <v>34.6342</v>
      </c>
      <c r="H39" s="26"/>
      <c r="I39" s="31"/>
    </row>
    <row r="40" spans="2:9" ht="15.75">
      <c r="B40" s="18">
        <v>26</v>
      </c>
      <c r="C40" s="134">
        <v>4646.541</v>
      </c>
      <c r="D40" s="136">
        <v>7857.1235</v>
      </c>
      <c r="E40" s="129">
        <v>0</v>
      </c>
      <c r="F40" s="73">
        <f t="shared" si="0"/>
        <v>12503.664499999999</v>
      </c>
      <c r="G40" s="74">
        <f>IF(Паспорт!P41&gt;0,Паспорт!P41,G39)</f>
        <v>34.91</v>
      </c>
      <c r="H40" s="26"/>
      <c r="I40" s="31"/>
    </row>
    <row r="41" spans="2:9" ht="15.75">
      <c r="B41" s="18">
        <v>27</v>
      </c>
      <c r="C41" s="91">
        <v>4322.5698</v>
      </c>
      <c r="D41" s="137">
        <v>6850.708</v>
      </c>
      <c r="E41" s="129">
        <v>0</v>
      </c>
      <c r="F41" s="73">
        <f t="shared" si="0"/>
        <v>11173.2778</v>
      </c>
      <c r="G41" s="74">
        <f>IF(Паспорт!P42&gt;0,Паспорт!P42,G40)</f>
        <v>34.7</v>
      </c>
      <c r="H41" s="26"/>
      <c r="I41" s="31"/>
    </row>
    <row r="42" spans="2:9" ht="15.75">
      <c r="B42" s="18">
        <v>28</v>
      </c>
      <c r="C42" s="134">
        <v>4546.3145</v>
      </c>
      <c r="D42" s="136">
        <v>7802.2227</v>
      </c>
      <c r="E42" s="129">
        <v>0</v>
      </c>
      <c r="F42" s="73">
        <f t="shared" si="0"/>
        <v>12348.5372</v>
      </c>
      <c r="G42" s="74">
        <f>IF(Паспорт!P43&gt;0,Паспорт!P43,G41)</f>
        <v>34.72</v>
      </c>
      <c r="H42" s="26"/>
      <c r="I42" s="31"/>
    </row>
    <row r="43" spans="2:9" ht="12.75" customHeight="1">
      <c r="B43" s="18">
        <v>29</v>
      </c>
      <c r="C43" s="91">
        <v>5155.4937</v>
      </c>
      <c r="D43" s="137">
        <v>8871.6787</v>
      </c>
      <c r="E43" s="129">
        <v>0</v>
      </c>
      <c r="F43" s="73">
        <f t="shared" si="0"/>
        <v>14027.1724</v>
      </c>
      <c r="G43" s="74">
        <f>IF(Паспорт!P44&gt;0,Паспорт!P44,G42)</f>
        <v>34.63</v>
      </c>
      <c r="H43" s="26"/>
      <c r="I43" s="31"/>
    </row>
    <row r="44" spans="2:9" ht="12.75" customHeight="1">
      <c r="B44" s="18">
        <v>30</v>
      </c>
      <c r="C44" s="134">
        <v>4377.5928</v>
      </c>
      <c r="D44" s="136">
        <v>6981.1421</v>
      </c>
      <c r="E44" s="129">
        <v>0</v>
      </c>
      <c r="F44" s="73">
        <f t="shared" si="0"/>
        <v>11358.7349</v>
      </c>
      <c r="G44" s="74">
        <f>IF(Паспорт!P45&gt;0,Паспорт!P45,G43)</f>
        <v>34.54</v>
      </c>
      <c r="H44" s="26"/>
      <c r="I44" s="31"/>
    </row>
    <row r="45" spans="2:9" ht="12.75" customHeight="1">
      <c r="B45" s="18"/>
      <c r="C45" s="103"/>
      <c r="D45" s="103"/>
      <c r="E45" s="103"/>
      <c r="F45" s="73">
        <f t="shared" si="0"/>
        <v>0</v>
      </c>
      <c r="G45" s="74"/>
      <c r="H45" s="30"/>
      <c r="I45" s="31"/>
    </row>
    <row r="46" spans="2:10" ht="48.75" customHeight="1">
      <c r="B46" s="18" t="s">
        <v>43</v>
      </c>
      <c r="C46" s="78">
        <f>SUM(C15:C45)</f>
        <v>78099.8572</v>
      </c>
      <c r="D46" s="78">
        <f>SUM(D15:D45)</f>
        <v>147717.92789999998</v>
      </c>
      <c r="E46" s="78">
        <f>SUM(E15:E45)</f>
        <v>0</v>
      </c>
      <c r="F46" s="75">
        <f>SUM(F15:F45)</f>
        <v>225817.78509999998</v>
      </c>
      <c r="G46" s="76">
        <f>SUMPRODUCT(G15:G45,F15:F45)/SUM(F15:F45)</f>
        <v>34.637809914499165</v>
      </c>
      <c r="H46" s="29"/>
      <c r="I46" s="158"/>
      <c r="J46" s="158"/>
    </row>
    <row r="47" spans="2:10" ht="19.5" customHeight="1">
      <c r="B47" s="120"/>
      <c r="C47" s="121"/>
      <c r="D47" s="121"/>
      <c r="E47" s="121"/>
      <c r="F47" s="122"/>
      <c r="G47" s="123"/>
      <c r="H47" s="29"/>
      <c r="I47" s="43"/>
      <c r="J47" s="43"/>
    </row>
    <row r="48" spans="3:9" ht="12.75">
      <c r="C48" s="188"/>
      <c r="D48" s="188"/>
      <c r="E48" s="188"/>
      <c r="F48" s="188"/>
      <c r="G48" s="188"/>
      <c r="H48" s="28"/>
      <c r="I48"/>
    </row>
    <row r="49" spans="1:10" ht="15">
      <c r="A49" s="13" t="s">
        <v>97</v>
      </c>
      <c r="B49" s="13"/>
      <c r="C49" s="14"/>
      <c r="D49" s="14"/>
      <c r="E49" s="14"/>
      <c r="F49" s="82" t="s">
        <v>98</v>
      </c>
      <c r="G49" s="82"/>
      <c r="H49" s="81"/>
      <c r="I49" s="81"/>
      <c r="J49" s="86"/>
    </row>
    <row r="50" spans="1:10" ht="12.75">
      <c r="A50" s="1"/>
      <c r="B50" s="1" t="s">
        <v>40</v>
      </c>
      <c r="F50" s="83" t="s">
        <v>57</v>
      </c>
      <c r="G50" s="83"/>
      <c r="H50" s="84" t="s">
        <v>0</v>
      </c>
      <c r="I50" s="85" t="s">
        <v>17</v>
      </c>
      <c r="J50" s="2"/>
    </row>
    <row r="51" spans="1:10" ht="12.75">
      <c r="A51" s="1"/>
      <c r="B51" s="1"/>
      <c r="F51" s="83"/>
      <c r="G51" s="83"/>
      <c r="H51" s="84"/>
      <c r="I51" s="85"/>
      <c r="J51" s="2"/>
    </row>
    <row r="52" spans="1:10" ht="15">
      <c r="A52" s="13" t="s">
        <v>101</v>
      </c>
      <c r="B52" s="13"/>
      <c r="C52" s="14"/>
      <c r="D52" s="14"/>
      <c r="E52" s="14"/>
      <c r="F52" s="82" t="s">
        <v>100</v>
      </c>
      <c r="G52" s="14"/>
      <c r="H52" s="14"/>
      <c r="I52" s="14"/>
      <c r="J52" s="14"/>
    </row>
    <row r="53" spans="1:10" ht="18" customHeight="1">
      <c r="A53" s="1"/>
      <c r="B53" s="1" t="s">
        <v>41</v>
      </c>
      <c r="F53" s="83" t="s">
        <v>57</v>
      </c>
      <c r="H53" s="84" t="s">
        <v>0</v>
      </c>
      <c r="I53" s="85" t="s">
        <v>17</v>
      </c>
      <c r="J53" s="2"/>
    </row>
    <row r="54" spans="3:8" ht="12.75">
      <c r="C54" s="1"/>
      <c r="D54" s="1"/>
      <c r="H54" s="2"/>
    </row>
  </sheetData>
  <sheetProtection/>
  <mergeCells count="13">
    <mergeCell ref="I46:J46"/>
    <mergeCell ref="C48:G48"/>
    <mergeCell ref="B9:H9"/>
    <mergeCell ref="B5:H5"/>
    <mergeCell ref="B6:H6"/>
    <mergeCell ref="B7:H7"/>
    <mergeCell ref="B11:B14"/>
    <mergeCell ref="C11:E11"/>
    <mergeCell ref="F11:F14"/>
    <mergeCell ref="G11:G14"/>
    <mergeCell ref="C12:C14"/>
    <mergeCell ref="D12:D14"/>
    <mergeCell ref="E12:E1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Коломоец Николай Васильевич</cp:lastModifiedBy>
  <cp:lastPrinted>2016-10-05T13:33:07Z</cp:lastPrinted>
  <dcterms:created xsi:type="dcterms:W3CDTF">2010-01-29T08:37:16Z</dcterms:created>
  <dcterms:modified xsi:type="dcterms:W3CDTF">2016-10-05T13:33:24Z</dcterms:modified>
  <cp:category/>
  <cp:version/>
  <cp:contentType/>
  <cp:contentStatus/>
</cp:coreProperties>
</file>