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1"/>
  </bookViews>
  <sheets>
    <sheet name="Лист1" sheetId="1" r:id="rId1"/>
    <sheet name="Лист2" sheetId="2" r:id="rId2"/>
  </sheets>
  <externalReferences>
    <externalReference r:id="rId5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<sst xmlns="http://schemas.openxmlformats.org/spreadsheetml/2006/main" count="81" uniqueCount="67">
  <si>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</si>
  <si>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</si>
  <si>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</si>
  <si>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</si>
  <si>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</si>
  <si>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</si>
  <si>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</si>
  <si>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</si>
  <si>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</si>
  <si>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</si>
  <si>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</si>
  <si>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</si>
  <si>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</si>
  <si>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</si>
  <si>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</si>
  <si>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</si>
  <si>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</si>
  <si>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</si>
  <si>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</si>
  <si>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</si>
  <si>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</si>
  <si>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</si>
  <si>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</si>
  <si>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</si>
  <si>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</si>
  <si>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</si>
  <si>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</si>
  <si>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</si>
  <si>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</si>
  <si>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</si>
  <si>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</si>
  <si>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</si>
  <si>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</si>
  <si>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</si>
  <si>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</si>
  <si>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</si>
  <si>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ПЄ0048/13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16.05.2018р.</t>
    </r>
  </si>
  <si>
    <r>
      <t xml:space="preserve"> переданого  УМГ "ХАРКІВТРАНСГАЗ" Криворізьким ЛВУМГ по </t>
    </r>
    <r>
      <rPr>
        <b/>
        <sz val="10"/>
        <rFont val="Arial"/>
        <family val="2"/>
      </rPr>
      <t>ГРС смт.Радушне</t>
    </r>
    <r>
      <rPr>
        <sz val="10"/>
        <rFont val="Arial"/>
        <family val="2"/>
      </rPr>
      <t xml:space="preserve">,ГРС с.Кірове(Прогрес) ,ГРС с.Радіонівка( Аеропорт),  ГРС с.Гейківка, ГРС 4 смт.Широке, ГРС с. Андріївка, ГРС с.Зелена Балка,ГРС с. Марфівка,ГРС с. Карпівка, ГРС  с.Степове, ГРС 6 м. Кривий Ріг  та  прийнятого ПАТ Криворіжгаз, ПАТ Дніпропетровськгаз Дніпропетровська обл, ВАТ Кіровоградгаз Кіровоградська обл, </t>
    </r>
  </si>
  <si>
    <t>&lt;0,0001</t>
  </si>
  <si>
    <r>
      <t xml:space="preserve">  по  магістральним газопроводам   ШДО,  ШДКРІ  за період з  </t>
    </r>
    <r>
      <rPr>
        <b/>
        <sz val="10"/>
        <rFont val="Arial"/>
        <family val="2"/>
      </rPr>
      <t xml:space="preserve"> 01.09.2016 по 30.09.2016 р. </t>
    </r>
  </si>
  <si>
    <t xml:space="preserve">  О.Г.Степанова                                                                                                             3.10.2016р.</t>
  </si>
  <si>
    <t>не виявл.</t>
  </si>
  <si>
    <t>Начальник  Криворізького ЛВУМГ                                                                  Р.В.Матвієнко                                                                                                             3.10.2016р.</t>
  </si>
  <si>
    <t>Додаток до Паспорту фізико-хімічних показників природного газу</t>
  </si>
  <si>
    <t xml:space="preserve">  переданого  УМГ "ХАРКІВТРАНСГАЗ" Криворізьким ЛВУМГ по ГРС смт.Радушне,ГРС с.Кірове(Прогрес) ,ГРС с.Радіонівка( Аеропорт),  ГРС с.Гейківка, ГРС 4 смт.Широке, ГРС с. Андріївка, ГРС с.Зелена Балка,ГРС с. Марфівка,ГРС с. Карпівка, ГРС  с.Степове, ГРС 6 м. Кривий Ріг  та  прийнятого ПАТ Криворіжгаз, ПАТ Дніпропетровськгаз Дніпропетровська обл, ВАТ Кіровоградгаз Кіровоградська обл, 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</si>
  <si>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</si>
  <si>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</si>
  <si>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</si>
  <si>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ГРС смт Радушне</t>
  </si>
  <si>
    <t>ГРС Кірове</t>
  </si>
  <si>
    <t>ГРС с Родіонівка</t>
  </si>
  <si>
    <t>ГРС с Гейківка</t>
  </si>
  <si>
    <t>ГРС 4 смт Широке</t>
  </si>
  <si>
    <t>ГРС с Андріївка</t>
  </si>
  <si>
    <t>ГРС с Зелена Балка</t>
  </si>
  <si>
    <t>ГРС Марфівка</t>
  </si>
  <si>
    <t>ГРС с Карпівка</t>
  </si>
  <si>
    <t>ГРС с Степове</t>
  </si>
  <si>
    <t>ГРС 6 м Кривий Ріг</t>
  </si>
  <si>
    <t xml:space="preserve">Начальник  Криворізького    ЛВУМГ  </t>
  </si>
  <si>
    <t>Р.В.Матвієнко</t>
  </si>
  <si>
    <t>Керівник підрозділу підприємства</t>
  </si>
  <si>
    <t xml:space="preserve">       прізвище</t>
  </si>
  <si>
    <t>Начальник служби ГВ та М</t>
  </si>
  <si>
    <t>Ю.А.Байда</t>
  </si>
  <si>
    <t>Керівник служби, відповідальної за облік газу</t>
  </si>
  <si>
    <t xml:space="preserve">  по  магістральному  газопрову   ШДО,ШДКРІ за період з   01.09.2016 по 30.09.2016 р.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</si>
</sst>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"/>
  </numFmts>
  <fonts count="59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179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7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77" fontId="1" fillId="0" borderId="11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/>
    </xf>
    <xf numFmtId="0" fontId="13" fillId="0" borderId="16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3" xfId="0" applyBorder="1" applyAlignment="1">
      <alignment wrapText="1"/>
    </xf>
    <xf numFmtId="0" fontId="6" fillId="0" borderId="15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36" fillId="0" borderId="0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6" fillId="0" borderId="10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textRotation="90" wrapText="1"/>
    </xf>
    <xf numFmtId="0" fontId="36" fillId="0" borderId="28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 textRotation="90" wrapText="1"/>
    </xf>
    <xf numFmtId="0" fontId="13" fillId="0" borderId="30" xfId="0" applyNumberFormat="1" applyFont="1" applyBorder="1" applyAlignment="1">
      <alignment horizontal="center" vertical="center"/>
    </xf>
    <xf numFmtId="180" fontId="37" fillId="0" borderId="13" xfId="0" applyNumberFormat="1" applyFont="1" applyBorder="1" applyAlignment="1">
      <alignment horizontal="center"/>
    </xf>
    <xf numFmtId="180" fontId="38" fillId="0" borderId="31" xfId="0" applyNumberFormat="1" applyFont="1" applyBorder="1" applyAlignment="1">
      <alignment horizontal="center" wrapText="1"/>
    </xf>
    <xf numFmtId="2" fontId="37" fillId="0" borderId="32" xfId="0" applyNumberFormat="1" applyFont="1" applyBorder="1" applyAlignment="1">
      <alignment horizontal="center" wrapText="1"/>
    </xf>
    <xf numFmtId="2" fontId="38" fillId="0" borderId="0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vertical="center"/>
    </xf>
    <xf numFmtId="180" fontId="37" fillId="0" borderId="10" xfId="0" applyNumberFormat="1" applyFont="1" applyBorder="1" applyAlignment="1">
      <alignment horizontal="center"/>
    </xf>
    <xf numFmtId="180" fontId="38" fillId="0" borderId="33" xfId="0" applyNumberFormat="1" applyFont="1" applyBorder="1" applyAlignment="1">
      <alignment horizontal="center" wrapText="1"/>
    </xf>
    <xf numFmtId="0" fontId="37" fillId="0" borderId="25" xfId="0" applyNumberFormat="1" applyFont="1" applyBorder="1" applyAlignment="1">
      <alignment horizontal="center" vertical="center" wrapText="1"/>
    </xf>
    <xf numFmtId="0" fontId="37" fillId="0" borderId="27" xfId="0" applyNumberFormat="1" applyFont="1" applyBorder="1" applyAlignment="1">
      <alignment horizontal="center" vertical="center" wrapText="1"/>
    </xf>
    <xf numFmtId="180" fontId="39" fillId="0" borderId="28" xfId="0" applyNumberFormat="1" applyFont="1" applyBorder="1" applyAlignment="1">
      <alignment horizontal="center" vertical="center" wrapText="1"/>
    </xf>
    <xf numFmtId="180" fontId="38" fillId="0" borderId="34" xfId="0" applyNumberFormat="1" applyFont="1" applyBorder="1" applyAlignment="1">
      <alignment horizontal="center" vertical="center" wrapText="1"/>
    </xf>
    <xf numFmtId="2" fontId="40" fillId="0" borderId="35" xfId="0" applyNumberFormat="1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7" fillId="0" borderId="13" xfId="0" applyNumberFormat="1" applyFont="1" applyBorder="1" applyAlignment="1">
      <alignment horizontal="center" vertical="top" wrapText="1"/>
    </xf>
    <xf numFmtId="178" fontId="37" fillId="0" borderId="13" xfId="0" applyNumberFormat="1" applyFont="1" applyBorder="1" applyAlignment="1">
      <alignment horizontal="center" wrapText="1"/>
    </xf>
    <xf numFmtId="177" fontId="37" fillId="0" borderId="0" xfId="0" applyNumberFormat="1" applyFont="1" applyBorder="1" applyAlignment="1">
      <alignment horizontal="center" wrapText="1"/>
    </xf>
    <xf numFmtId="0" fontId="41" fillId="0" borderId="12" xfId="0" applyFont="1" applyBorder="1" applyAlignment="1">
      <alignment horizontal="left"/>
    </xf>
    <xf numFmtId="0" fontId="35" fillId="0" borderId="0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rtychnyy-sv\Documents\&#1044;&#1086;&#1076;&#1072;&#1090;&#1082;&#1086;&#1084;%20&#1076;&#1086;%20&#1087;&#1072;&#1089;&#1087;&#1086;&#1088;&#1090;&#1091;%20&#1079;%20&#1088;&#1086;&#1079;&#1088;&#1072;&#1093;&#1091;&#1085;&#1082;&#1086;&#1084;%2008.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ДО (Софиевка)"/>
      <sheetName val="Додаток ШДО (Софиевка)"/>
      <sheetName val="ШДО"/>
      <sheetName val="Додаток ШДО"/>
      <sheetName val="ШДО+ЕККР"/>
      <sheetName val="Додаток ШДО+Єккр)"/>
      <sheetName val="ЕККР"/>
      <sheetName val="Додаток Єккр"/>
      <sheetName val="ШДО Днепр"/>
      <sheetName val="Додаток ШДО Днепр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A16">
      <selection activeCell="S18" sqref="S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3"/>
      <c r="X2" s="64"/>
      <c r="Y2" s="64"/>
      <c r="Z2" s="4"/>
      <c r="AA2" s="4"/>
    </row>
    <row r="3" spans="2:27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9" t="s">
        <v>24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70"/>
    </row>
    <row r="7" spans="2:27" ht="38.25" customHeight="1">
      <c r="B7" s="65" t="s">
        <v>37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4"/>
      <c r="AA7" s="4"/>
    </row>
    <row r="8" spans="2:27" ht="21.75" customHeight="1">
      <c r="B8" s="67" t="s">
        <v>39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4"/>
      <c r="AA8" s="4"/>
    </row>
    <row r="9" spans="2:29" ht="32.25" customHeight="1">
      <c r="B9" s="71" t="s">
        <v>9</v>
      </c>
      <c r="C9" s="60" t="s">
        <v>25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56"/>
      <c r="P9" s="57"/>
      <c r="Q9" s="57"/>
      <c r="R9" s="58"/>
      <c r="S9" s="58"/>
      <c r="T9" s="59"/>
      <c r="U9" s="51" t="s">
        <v>22</v>
      </c>
      <c r="V9" s="54" t="s">
        <v>23</v>
      </c>
      <c r="W9" s="55" t="s">
        <v>31</v>
      </c>
      <c r="X9" s="55" t="s">
        <v>32</v>
      </c>
      <c r="Y9" s="55" t="s">
        <v>33</v>
      </c>
      <c r="Z9" s="4"/>
      <c r="AB9" s="7"/>
      <c r="AC9"/>
    </row>
    <row r="10" spans="2:29" ht="48.75" customHeight="1">
      <c r="B10" s="72"/>
      <c r="C10" s="42" t="s">
        <v>10</v>
      </c>
      <c r="D10" s="42" t="s">
        <v>11</v>
      </c>
      <c r="E10" s="42" t="s">
        <v>12</v>
      </c>
      <c r="F10" s="42" t="s">
        <v>13</v>
      </c>
      <c r="G10" s="42" t="s">
        <v>14</v>
      </c>
      <c r="H10" s="42" t="s">
        <v>15</v>
      </c>
      <c r="I10" s="42" t="s">
        <v>16</v>
      </c>
      <c r="J10" s="42" t="s">
        <v>17</v>
      </c>
      <c r="K10" s="42" t="s">
        <v>18</v>
      </c>
      <c r="L10" s="42" t="s">
        <v>19</v>
      </c>
      <c r="M10" s="46" t="s">
        <v>20</v>
      </c>
      <c r="N10" s="46" t="s">
        <v>21</v>
      </c>
      <c r="O10" s="46" t="s">
        <v>5</v>
      </c>
      <c r="P10" s="43" t="s">
        <v>29</v>
      </c>
      <c r="Q10" s="46" t="s">
        <v>30</v>
      </c>
      <c r="R10" s="46" t="s">
        <v>6</v>
      </c>
      <c r="S10" s="46" t="s">
        <v>7</v>
      </c>
      <c r="T10" s="46" t="s">
        <v>8</v>
      </c>
      <c r="U10" s="52"/>
      <c r="V10" s="47"/>
      <c r="W10" s="55"/>
      <c r="X10" s="55"/>
      <c r="Y10" s="55"/>
      <c r="Z10" s="4"/>
      <c r="AB10" s="7"/>
      <c r="AC10"/>
    </row>
    <row r="11" spans="2:29" ht="15.75" customHeight="1">
      <c r="B11" s="7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7"/>
      <c r="N11" s="47"/>
      <c r="O11" s="47"/>
      <c r="P11" s="44"/>
      <c r="Q11" s="74"/>
      <c r="R11" s="47"/>
      <c r="S11" s="47"/>
      <c r="T11" s="47"/>
      <c r="U11" s="52"/>
      <c r="V11" s="47"/>
      <c r="W11" s="55"/>
      <c r="X11" s="55"/>
      <c r="Y11" s="55"/>
      <c r="Z11" s="4"/>
      <c r="AB11" s="7"/>
      <c r="AC11"/>
    </row>
    <row r="12" spans="2:29" ht="21" customHeight="1">
      <c r="B12" s="7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8"/>
      <c r="N12" s="48"/>
      <c r="O12" s="48"/>
      <c r="P12" s="45"/>
      <c r="Q12" s="75"/>
      <c r="R12" s="48"/>
      <c r="S12" s="48"/>
      <c r="T12" s="48"/>
      <c r="U12" s="53"/>
      <c r="V12" s="48"/>
      <c r="W12" s="55"/>
      <c r="X12" s="55"/>
      <c r="Y12" s="55"/>
      <c r="Z12" s="4"/>
      <c r="AB12" s="7"/>
      <c r="AC12"/>
    </row>
    <row r="13" spans="2:28" s="10" customFormat="1" ht="12.75">
      <c r="B13" s="9">
        <v>1</v>
      </c>
      <c r="C13" s="21">
        <v>94.5937</v>
      </c>
      <c r="D13" s="21">
        <v>3.0846</v>
      </c>
      <c r="E13" s="21">
        <v>0.9987</v>
      </c>
      <c r="F13" s="21">
        <v>0.1531</v>
      </c>
      <c r="G13" s="21">
        <v>0.1549</v>
      </c>
      <c r="H13" s="21">
        <v>0.0037</v>
      </c>
      <c r="I13" s="21">
        <v>0.0303</v>
      </c>
      <c r="J13" s="21">
        <v>0.0223</v>
      </c>
      <c r="K13" s="21">
        <v>0.0056</v>
      </c>
      <c r="L13" s="21">
        <v>0.0059</v>
      </c>
      <c r="M13" s="21">
        <v>0.6942</v>
      </c>
      <c r="N13" s="21">
        <v>0.2529</v>
      </c>
      <c r="O13" s="21">
        <v>0.7114</v>
      </c>
      <c r="P13" s="22">
        <v>34.74</v>
      </c>
      <c r="Q13" s="23">
        <f>1000*P13/4.1868</f>
        <v>8297.506448839209</v>
      </c>
      <c r="R13" s="22">
        <v>38.49</v>
      </c>
      <c r="S13" s="23">
        <f>1000*R13/4.1868</f>
        <v>9193.178561192319</v>
      </c>
      <c r="T13" s="22">
        <v>50.08</v>
      </c>
      <c r="U13" s="24"/>
      <c r="V13" s="25"/>
      <c r="W13" s="26"/>
      <c r="X13" s="21"/>
      <c r="Y13" s="21"/>
      <c r="AA13" s="11">
        <f>SUM(C13:N13)</f>
        <v>99.99989999999997</v>
      </c>
      <c r="AB13" s="12" t="str">
        <f>IF(AA13=100,"ОК"," ")</f>
        <v> </v>
      </c>
    </row>
    <row r="14" spans="2:28" s="10" customFormat="1" ht="12.75">
      <c r="B14" s="9">
        <v>2</v>
      </c>
      <c r="C14" s="27">
        <v>95.054</v>
      </c>
      <c r="D14" s="27">
        <v>2.8199</v>
      </c>
      <c r="E14" s="27">
        <v>0.9071</v>
      </c>
      <c r="F14" s="27">
        <v>0.1387</v>
      </c>
      <c r="G14" s="27">
        <v>0.1399</v>
      </c>
      <c r="H14" s="27">
        <v>0.0039</v>
      </c>
      <c r="I14" s="27">
        <v>0.0268</v>
      </c>
      <c r="J14" s="27">
        <v>0.0193</v>
      </c>
      <c r="K14" s="27">
        <v>0.0035</v>
      </c>
      <c r="L14" s="27">
        <v>0.006</v>
      </c>
      <c r="M14" s="27">
        <v>0.6745</v>
      </c>
      <c r="N14" s="27">
        <v>0.2065</v>
      </c>
      <c r="O14" s="27">
        <v>0.7074</v>
      </c>
      <c r="P14" s="28">
        <v>34.61</v>
      </c>
      <c r="Q14" s="23">
        <f aca="true" t="shared" si="0" ref="Q14:Q42">1000*P14/4.1868</f>
        <v>8266.456482277636</v>
      </c>
      <c r="R14" s="22">
        <v>38.35</v>
      </c>
      <c r="S14" s="23">
        <f aca="true" t="shared" si="1" ref="S14:S42">1000*R14/4.1868</f>
        <v>9159.74013566447</v>
      </c>
      <c r="T14" s="28">
        <v>50.05</v>
      </c>
      <c r="U14" s="24"/>
      <c r="V14" s="29"/>
      <c r="W14" s="30"/>
      <c r="X14" s="31"/>
      <c r="Y14" s="31"/>
      <c r="AA14" s="11">
        <f aca="true" t="shared" si="2" ref="AA14:AA43">SUM(C14:N14)</f>
        <v>100.0001</v>
      </c>
      <c r="AB14" s="12" t="str">
        <f>IF(AA14=100,"ОК"," ")</f>
        <v> </v>
      </c>
    </row>
    <row r="15" spans="2:28" s="10" customFormat="1" ht="12.75">
      <c r="B15" s="9">
        <v>3</v>
      </c>
      <c r="C15" s="24"/>
      <c r="D15" s="24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3"/>
      <c r="R15" s="22"/>
      <c r="S15" s="23"/>
      <c r="T15" s="28"/>
      <c r="U15" s="24"/>
      <c r="V15" s="30"/>
      <c r="W15" s="32"/>
      <c r="X15" s="31"/>
      <c r="Y15" s="31"/>
      <c r="AA15" s="11">
        <f t="shared" si="2"/>
        <v>0</v>
      </c>
      <c r="AB15" s="12" t="str">
        <f>IF(AA15=100,"ОК"," ")</f>
        <v> </v>
      </c>
    </row>
    <row r="16" spans="2:28" s="10" customFormat="1" ht="12.75">
      <c r="B16" s="9">
        <v>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3"/>
      <c r="R16" s="22"/>
      <c r="S16" s="23"/>
      <c r="T16" s="22"/>
      <c r="U16" s="24"/>
      <c r="V16" s="29"/>
      <c r="W16" s="32"/>
      <c r="X16" s="21"/>
      <c r="Y16" s="26"/>
      <c r="AA16" s="11">
        <f>SUM(C16:N16)</f>
        <v>0</v>
      </c>
      <c r="AB16" s="12" t="str">
        <f>IF(AA16=100,"ОК"," ")</f>
        <v> </v>
      </c>
    </row>
    <row r="17" spans="2:28" s="10" customFormat="1" ht="12.75">
      <c r="B17" s="9">
        <v>5</v>
      </c>
      <c r="C17" s="21">
        <v>94.5131</v>
      </c>
      <c r="D17" s="21">
        <v>3.175</v>
      </c>
      <c r="E17" s="21">
        <v>1.0236</v>
      </c>
      <c r="F17" s="21">
        <v>0.1544</v>
      </c>
      <c r="G17" s="21">
        <v>0.1563</v>
      </c>
      <c r="H17" s="21">
        <v>0.0037</v>
      </c>
      <c r="I17" s="21">
        <v>0.0292</v>
      </c>
      <c r="J17" s="21">
        <v>0.021</v>
      </c>
      <c r="K17" s="21">
        <v>0.0045</v>
      </c>
      <c r="L17" s="21">
        <v>0.0049</v>
      </c>
      <c r="M17" s="21">
        <v>0.6615</v>
      </c>
      <c r="N17" s="21">
        <v>0.2528</v>
      </c>
      <c r="O17" s="21">
        <v>0.712</v>
      </c>
      <c r="P17" s="22">
        <v>34.79</v>
      </c>
      <c r="Q17" s="23">
        <f t="shared" si="0"/>
        <v>8309.448743670584</v>
      </c>
      <c r="R17" s="22">
        <v>38.54</v>
      </c>
      <c r="S17" s="23">
        <f t="shared" si="1"/>
        <v>9205.120856023694</v>
      </c>
      <c r="T17" s="22">
        <v>50.12</v>
      </c>
      <c r="U17" s="34"/>
      <c r="V17" s="20"/>
      <c r="W17" s="32"/>
      <c r="X17" s="31"/>
      <c r="Y17" s="31"/>
      <c r="AA17" s="11">
        <f>SUM(C17:N17)</f>
        <v>99.99999999999999</v>
      </c>
      <c r="AB17" s="12" t="str">
        <f>IF(AA17=100,"ОК"," ")</f>
        <v>ОК</v>
      </c>
    </row>
    <row r="18" spans="2:28" s="10" customFormat="1" ht="12.75">
      <c r="B18" s="9">
        <v>6</v>
      </c>
      <c r="C18" s="21">
        <v>93.2087</v>
      </c>
      <c r="D18" s="21">
        <v>3.514</v>
      </c>
      <c r="E18" s="21">
        <v>0.8</v>
      </c>
      <c r="F18" s="21">
        <v>0.101</v>
      </c>
      <c r="G18" s="21">
        <v>0.099</v>
      </c>
      <c r="H18" s="21">
        <v>0.0052</v>
      </c>
      <c r="I18" s="21">
        <v>0.039</v>
      </c>
      <c r="J18" s="21">
        <v>0.041</v>
      </c>
      <c r="K18" s="21">
        <v>0.039</v>
      </c>
      <c r="L18" s="21">
        <v>0.0051</v>
      </c>
      <c r="M18" s="21">
        <v>1.799</v>
      </c>
      <c r="N18" s="21">
        <v>0.349</v>
      </c>
      <c r="O18" s="21">
        <v>0.7179</v>
      </c>
      <c r="P18" s="22">
        <v>34.34</v>
      </c>
      <c r="Q18" s="23">
        <f t="shared" si="0"/>
        <v>8201.968090188211</v>
      </c>
      <c r="R18" s="22">
        <v>38.04</v>
      </c>
      <c r="S18" s="23">
        <f t="shared" si="1"/>
        <v>9085.697907709946</v>
      </c>
      <c r="T18" s="22">
        <v>49.27</v>
      </c>
      <c r="U18" s="31">
        <v>-18.8</v>
      </c>
      <c r="V18" s="31">
        <v>-9.4</v>
      </c>
      <c r="W18" s="32"/>
      <c r="X18" s="21">
        <v>0.002</v>
      </c>
      <c r="Y18" s="21" t="s">
        <v>38</v>
      </c>
      <c r="AA18" s="11">
        <f t="shared" si="2"/>
        <v>100</v>
      </c>
      <c r="AB18" s="12"/>
    </row>
    <row r="19" spans="2:28" s="10" customFormat="1" ht="12.75">
      <c r="B19" s="9">
        <v>7</v>
      </c>
      <c r="C19" s="21">
        <v>93.8596</v>
      </c>
      <c r="D19" s="21">
        <v>3.2121</v>
      </c>
      <c r="E19" s="21">
        <v>0.9353</v>
      </c>
      <c r="F19" s="21">
        <v>0.1257</v>
      </c>
      <c r="G19" s="21">
        <v>0.1333</v>
      </c>
      <c r="H19" s="21">
        <v>0.0038</v>
      </c>
      <c r="I19" s="21">
        <v>0.0274</v>
      </c>
      <c r="J19" s="21">
        <v>0.0216</v>
      </c>
      <c r="K19" s="21">
        <v>0.0045</v>
      </c>
      <c r="L19" s="21">
        <v>0.0069</v>
      </c>
      <c r="M19" s="21">
        <v>1.4533</v>
      </c>
      <c r="N19" s="21">
        <v>0.2165</v>
      </c>
      <c r="O19" s="21">
        <v>0.7138</v>
      </c>
      <c r="P19" s="22">
        <v>34.46</v>
      </c>
      <c r="Q19" s="23">
        <f t="shared" si="0"/>
        <v>8230.62959778351</v>
      </c>
      <c r="R19" s="22">
        <v>38.17</v>
      </c>
      <c r="S19" s="23">
        <f t="shared" si="1"/>
        <v>9116.747874271521</v>
      </c>
      <c r="T19" s="22">
        <v>49.59</v>
      </c>
      <c r="U19" s="31"/>
      <c r="V19" s="31"/>
      <c r="W19" s="32" t="s">
        <v>41</v>
      </c>
      <c r="X19" s="31"/>
      <c r="Y19" s="31"/>
      <c r="AA19" s="11">
        <f t="shared" si="2"/>
        <v>100</v>
      </c>
      <c r="AB19" s="12"/>
    </row>
    <row r="20" spans="2:28" s="10" customFormat="1" ht="12.75">
      <c r="B20" s="9">
        <v>8</v>
      </c>
      <c r="C20" s="21">
        <v>94.267</v>
      </c>
      <c r="D20" s="21">
        <v>3.145</v>
      </c>
      <c r="E20" s="21">
        <v>0.9608</v>
      </c>
      <c r="F20" s="21">
        <v>0.1374</v>
      </c>
      <c r="G20" s="21">
        <v>0.1404</v>
      </c>
      <c r="H20" s="21">
        <v>0.0038</v>
      </c>
      <c r="I20" s="21">
        <v>0.027</v>
      </c>
      <c r="J20" s="21">
        <v>0.0196</v>
      </c>
      <c r="K20" s="21">
        <v>0.0041</v>
      </c>
      <c r="L20" s="21">
        <v>0.0059</v>
      </c>
      <c r="M20" s="21">
        <v>1.0666</v>
      </c>
      <c r="N20" s="21">
        <v>0.2222</v>
      </c>
      <c r="O20" s="21">
        <v>0.7121</v>
      </c>
      <c r="P20" s="22">
        <v>34.59</v>
      </c>
      <c r="Q20" s="23">
        <f t="shared" si="0"/>
        <v>8261.679564345084</v>
      </c>
      <c r="R20" s="22">
        <v>38.32</v>
      </c>
      <c r="S20" s="23">
        <f t="shared" si="1"/>
        <v>9152.574758765644</v>
      </c>
      <c r="T20" s="22">
        <v>49.84</v>
      </c>
      <c r="U20" s="24"/>
      <c r="V20" s="30"/>
      <c r="W20" s="32"/>
      <c r="X20" s="31"/>
      <c r="Y20" s="31"/>
      <c r="AA20" s="11">
        <f t="shared" si="2"/>
        <v>99.99979999999998</v>
      </c>
      <c r="AB20" s="12"/>
    </row>
    <row r="21" spans="2:28" s="10" customFormat="1" ht="12.75">
      <c r="B21" s="9">
        <v>9</v>
      </c>
      <c r="C21" s="21">
        <v>94.6091</v>
      </c>
      <c r="D21" s="21">
        <v>3.0397</v>
      </c>
      <c r="E21" s="21">
        <v>0.9654</v>
      </c>
      <c r="F21" s="21">
        <v>0.145</v>
      </c>
      <c r="G21" s="21">
        <v>0.1453</v>
      </c>
      <c r="H21" s="21">
        <v>0.0038</v>
      </c>
      <c r="I21" s="21">
        <v>0.0285</v>
      </c>
      <c r="J21" s="21">
        <v>0.0211</v>
      </c>
      <c r="K21" s="21">
        <v>0.0045</v>
      </c>
      <c r="L21" s="21">
        <v>0.0061</v>
      </c>
      <c r="M21" s="21">
        <v>0.8148</v>
      </c>
      <c r="N21" s="21">
        <v>0.2167</v>
      </c>
      <c r="O21" s="21">
        <v>0.7105</v>
      </c>
      <c r="P21" s="22">
        <v>34.67</v>
      </c>
      <c r="Q21" s="23">
        <f t="shared" si="0"/>
        <v>8280.787236075284</v>
      </c>
      <c r="R21" s="22">
        <v>38.41</v>
      </c>
      <c r="S21" s="23">
        <f t="shared" si="1"/>
        <v>9174.07088946212</v>
      </c>
      <c r="T21" s="22">
        <v>50.01</v>
      </c>
      <c r="U21" s="24"/>
      <c r="V21" s="30"/>
      <c r="W21" s="26"/>
      <c r="X21" s="31"/>
      <c r="Y21" s="30"/>
      <c r="AA21" s="11">
        <f t="shared" si="2"/>
        <v>100</v>
      </c>
      <c r="AB21" s="12"/>
    </row>
    <row r="22" spans="2:28" s="10" customFormat="1" ht="12.75">
      <c r="B22" s="9">
        <v>10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3"/>
      <c r="R22" s="22"/>
      <c r="S22" s="23"/>
      <c r="T22" s="22"/>
      <c r="U22" s="35"/>
      <c r="V22" s="31"/>
      <c r="W22" s="32"/>
      <c r="X22" s="31"/>
      <c r="Y22" s="21"/>
      <c r="AA22" s="11">
        <f t="shared" si="2"/>
        <v>0</v>
      </c>
      <c r="AB22" s="12"/>
    </row>
    <row r="23" spans="2:28" s="10" customFormat="1" ht="12.75">
      <c r="B23" s="9">
        <v>11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  <c r="Q23" s="23"/>
      <c r="R23" s="22"/>
      <c r="S23" s="23"/>
      <c r="T23" s="22"/>
      <c r="U23" s="24"/>
      <c r="V23" s="20"/>
      <c r="W23" s="26"/>
      <c r="X23" s="21"/>
      <c r="Y23" s="21"/>
      <c r="AA23" s="11">
        <f t="shared" si="2"/>
        <v>0</v>
      </c>
      <c r="AB23" s="12"/>
    </row>
    <row r="24" spans="2:28" s="10" customFormat="1" ht="12.75">
      <c r="B24" s="9">
        <v>12</v>
      </c>
      <c r="C24" s="21">
        <v>93.8505</v>
      </c>
      <c r="D24" s="21">
        <v>3.3373</v>
      </c>
      <c r="E24" s="21">
        <v>0.9313</v>
      </c>
      <c r="F24" s="21">
        <v>0.1189</v>
      </c>
      <c r="G24" s="21">
        <v>0.136</v>
      </c>
      <c r="H24" s="21">
        <v>0.0035</v>
      </c>
      <c r="I24" s="21">
        <v>0.0267</v>
      </c>
      <c r="J24" s="21">
        <v>0.0204</v>
      </c>
      <c r="K24" s="21">
        <v>0.0052</v>
      </c>
      <c r="L24" s="21">
        <v>0.007</v>
      </c>
      <c r="M24" s="21">
        <v>1.3665</v>
      </c>
      <c r="N24" s="21">
        <v>0.1968</v>
      </c>
      <c r="O24" s="21">
        <v>0.7137</v>
      </c>
      <c r="P24" s="22">
        <v>34.52</v>
      </c>
      <c r="Q24" s="23">
        <f t="shared" si="0"/>
        <v>8244.96035158116</v>
      </c>
      <c r="R24" s="22">
        <v>38.24</v>
      </c>
      <c r="S24" s="23">
        <f t="shared" si="1"/>
        <v>9133.467087035446</v>
      </c>
      <c r="T24" s="22">
        <v>49.68</v>
      </c>
      <c r="U24" s="31">
        <v>-14.1</v>
      </c>
      <c r="V24" s="35">
        <v>-7</v>
      </c>
      <c r="W24" s="32"/>
      <c r="X24" s="31"/>
      <c r="Y24" s="31"/>
      <c r="AA24" s="11">
        <f t="shared" si="2"/>
        <v>100.00009999999999</v>
      </c>
      <c r="AB24" s="12"/>
    </row>
    <row r="25" spans="2:28" s="10" customFormat="1" ht="12.75">
      <c r="B25" s="9">
        <v>13</v>
      </c>
      <c r="C25" s="21">
        <v>95.2333</v>
      </c>
      <c r="D25" s="21">
        <v>2.7057</v>
      </c>
      <c r="E25" s="21">
        <v>0.879</v>
      </c>
      <c r="F25" s="21">
        <v>0.1399</v>
      </c>
      <c r="G25" s="21">
        <v>0.1391</v>
      </c>
      <c r="H25" s="21">
        <v>0.0043</v>
      </c>
      <c r="I25" s="21">
        <v>0.0265</v>
      </c>
      <c r="J25" s="21">
        <v>0.0191</v>
      </c>
      <c r="K25" s="21">
        <v>0.0043</v>
      </c>
      <c r="L25" s="21">
        <v>0.0067</v>
      </c>
      <c r="M25" s="21">
        <v>0.655</v>
      </c>
      <c r="N25" s="21">
        <v>0.187</v>
      </c>
      <c r="O25" s="21">
        <v>0.7061</v>
      </c>
      <c r="P25" s="22">
        <v>34.58</v>
      </c>
      <c r="Q25" s="23">
        <f t="shared" si="0"/>
        <v>8259.29110537881</v>
      </c>
      <c r="R25" s="22">
        <v>38.32</v>
      </c>
      <c r="S25" s="23">
        <f t="shared" si="1"/>
        <v>9152.574758765644</v>
      </c>
      <c r="T25" s="22">
        <v>50.05</v>
      </c>
      <c r="U25" s="31"/>
      <c r="V25" s="31"/>
      <c r="W25" s="26"/>
      <c r="X25" s="21" t="s">
        <v>38</v>
      </c>
      <c r="Y25" s="21" t="s">
        <v>38</v>
      </c>
      <c r="AA25" s="11">
        <f t="shared" si="2"/>
        <v>99.99989999999998</v>
      </c>
      <c r="AB25" s="12"/>
    </row>
    <row r="26" spans="2:28" s="10" customFormat="1" ht="12.75">
      <c r="B26" s="9">
        <v>14</v>
      </c>
      <c r="C26" s="21">
        <v>94.9502</v>
      </c>
      <c r="D26" s="21">
        <v>2.7676</v>
      </c>
      <c r="E26" s="21">
        <v>0.8122</v>
      </c>
      <c r="F26" s="21">
        <v>0.115</v>
      </c>
      <c r="G26" s="21">
        <v>0.1231</v>
      </c>
      <c r="H26" s="21">
        <v>0.0032</v>
      </c>
      <c r="I26" s="21">
        <v>0.0261</v>
      </c>
      <c r="J26" s="21">
        <v>0.0196</v>
      </c>
      <c r="K26" s="21">
        <v>0.0043</v>
      </c>
      <c r="L26" s="21">
        <v>0.0069</v>
      </c>
      <c r="M26" s="21">
        <v>1.0071</v>
      </c>
      <c r="N26" s="21">
        <v>0.1644</v>
      </c>
      <c r="O26" s="21">
        <v>0.7064</v>
      </c>
      <c r="P26" s="22">
        <v>34.42</v>
      </c>
      <c r="Q26" s="23">
        <f t="shared" si="0"/>
        <v>8221.07576191841</v>
      </c>
      <c r="R26" s="22">
        <v>38.14</v>
      </c>
      <c r="S26" s="23">
        <f t="shared" si="1"/>
        <v>9109.582497372696</v>
      </c>
      <c r="T26" s="22">
        <v>49.81</v>
      </c>
      <c r="U26" s="31"/>
      <c r="V26" s="31"/>
      <c r="W26" s="32"/>
      <c r="X26" s="31"/>
      <c r="Y26" s="31"/>
      <c r="AA26" s="11">
        <f t="shared" si="2"/>
        <v>99.99969999999999</v>
      </c>
      <c r="AB26" s="12"/>
    </row>
    <row r="27" spans="2:28" s="10" customFormat="1" ht="12.75">
      <c r="B27" s="9">
        <v>15</v>
      </c>
      <c r="C27" s="21">
        <v>95.6403</v>
      </c>
      <c r="D27" s="21">
        <v>2.3996</v>
      </c>
      <c r="E27" s="21">
        <v>0.7422</v>
      </c>
      <c r="F27" s="21">
        <v>0.1147</v>
      </c>
      <c r="G27" s="21">
        <v>0.1175</v>
      </c>
      <c r="H27" s="21">
        <v>0.0042</v>
      </c>
      <c r="I27" s="21">
        <v>0.0239</v>
      </c>
      <c r="J27" s="21">
        <v>0.0178</v>
      </c>
      <c r="K27" s="21">
        <v>0.0038</v>
      </c>
      <c r="L27" s="21">
        <v>0.0066</v>
      </c>
      <c r="M27" s="21">
        <v>0.7865</v>
      </c>
      <c r="N27" s="21">
        <v>0.143</v>
      </c>
      <c r="O27" s="21">
        <v>0.7019</v>
      </c>
      <c r="P27" s="22">
        <v>34.36</v>
      </c>
      <c r="Q27" s="23">
        <f t="shared" si="0"/>
        <v>8206.74500812076</v>
      </c>
      <c r="R27" s="22">
        <v>38.08</v>
      </c>
      <c r="S27" s="23">
        <f t="shared" si="1"/>
        <v>9095.251743575045</v>
      </c>
      <c r="T27" s="22">
        <v>49.89</v>
      </c>
      <c r="U27" s="31"/>
      <c r="V27" s="31"/>
      <c r="W27" s="32"/>
      <c r="X27" s="31"/>
      <c r="Y27" s="23"/>
      <c r="AA27" s="11">
        <f t="shared" si="2"/>
        <v>100.0001</v>
      </c>
      <c r="AB27" s="12" t="str">
        <f>IF(AA27=100,"ОК"," ")</f>
        <v> </v>
      </c>
    </row>
    <row r="28" spans="2:28" s="10" customFormat="1" ht="12.75">
      <c r="B28" s="13">
        <v>16</v>
      </c>
      <c r="C28" s="21">
        <v>95.4292</v>
      </c>
      <c r="D28" s="21">
        <v>2.5212</v>
      </c>
      <c r="E28" s="21">
        <v>0.7714</v>
      </c>
      <c r="F28" s="21">
        <v>0.1172</v>
      </c>
      <c r="G28" s="21">
        <v>0.1214</v>
      </c>
      <c r="H28" s="21">
        <v>0.003</v>
      </c>
      <c r="I28" s="21">
        <v>0.0251</v>
      </c>
      <c r="J28" s="21">
        <v>0.0188</v>
      </c>
      <c r="K28" s="21">
        <v>0.0041</v>
      </c>
      <c r="L28" s="21">
        <v>0.0068</v>
      </c>
      <c r="M28" s="21">
        <v>0.8499</v>
      </c>
      <c r="N28" s="21">
        <v>0.1319</v>
      </c>
      <c r="O28" s="21">
        <v>0.7033</v>
      </c>
      <c r="P28" s="22">
        <v>34.4</v>
      </c>
      <c r="Q28" s="23">
        <f t="shared" si="0"/>
        <v>8216.29884398586</v>
      </c>
      <c r="R28" s="22">
        <v>38.12</v>
      </c>
      <c r="S28" s="23">
        <f t="shared" si="1"/>
        <v>9104.805579440146</v>
      </c>
      <c r="T28" s="22">
        <v>49.89</v>
      </c>
      <c r="U28" s="31"/>
      <c r="V28" s="31"/>
      <c r="W28" s="36"/>
      <c r="X28" s="31"/>
      <c r="Y28" s="30"/>
      <c r="AA28" s="11">
        <f t="shared" si="2"/>
        <v>99.99999999999997</v>
      </c>
      <c r="AB28" s="12" t="str">
        <f>IF(AA28=100,"ОК"," ")</f>
        <v>ОК</v>
      </c>
    </row>
    <row r="29" spans="2:28" s="10" customFormat="1" ht="12.75">
      <c r="B29" s="13">
        <v>17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23"/>
      <c r="R29" s="22"/>
      <c r="S29" s="23"/>
      <c r="T29" s="22"/>
      <c r="U29" s="31"/>
      <c r="V29" s="31"/>
      <c r="W29" s="36"/>
      <c r="X29" s="31"/>
      <c r="Y29" s="21"/>
      <c r="AA29" s="11">
        <f t="shared" si="2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  <c r="Q30" s="23"/>
      <c r="R30" s="22"/>
      <c r="S30" s="23"/>
      <c r="T30" s="22"/>
      <c r="U30" s="31"/>
      <c r="V30" s="31"/>
      <c r="W30" s="36"/>
      <c r="X30" s="31"/>
      <c r="Y30" s="21"/>
      <c r="AA30" s="11">
        <f t="shared" si="2"/>
        <v>0</v>
      </c>
      <c r="AB30" s="12"/>
    </row>
    <row r="31" spans="2:28" s="10" customFormat="1" ht="12.75">
      <c r="B31" s="13">
        <v>19</v>
      </c>
      <c r="C31" s="21">
        <v>95.4614</v>
      </c>
      <c r="D31" s="21">
        <v>2.5485</v>
      </c>
      <c r="E31" s="21">
        <v>0.8269</v>
      </c>
      <c r="F31" s="21">
        <v>0.1319</v>
      </c>
      <c r="G31" s="21">
        <v>0.1307</v>
      </c>
      <c r="H31" s="21">
        <v>0.0034</v>
      </c>
      <c r="I31" s="21">
        <v>0.0253</v>
      </c>
      <c r="J31" s="21">
        <v>0.0184</v>
      </c>
      <c r="K31" s="21">
        <v>0.0038</v>
      </c>
      <c r="L31" s="21">
        <v>0.0054</v>
      </c>
      <c r="M31" s="21">
        <v>0.6577</v>
      </c>
      <c r="N31" s="21">
        <v>0.1868</v>
      </c>
      <c r="O31" s="21">
        <v>0.7042</v>
      </c>
      <c r="P31" s="22">
        <v>34.5</v>
      </c>
      <c r="Q31" s="23">
        <f t="shared" si="0"/>
        <v>8240.18343364861</v>
      </c>
      <c r="R31" s="22">
        <v>38.23</v>
      </c>
      <c r="S31" s="23">
        <f t="shared" si="1"/>
        <v>9131.07862806917</v>
      </c>
      <c r="T31" s="22">
        <v>50</v>
      </c>
      <c r="U31" s="31"/>
      <c r="V31" s="35"/>
      <c r="W31" s="36"/>
      <c r="X31" s="21"/>
      <c r="Y31" s="21"/>
      <c r="AA31" s="11">
        <f t="shared" si="2"/>
        <v>100.0002</v>
      </c>
      <c r="AB31" s="12"/>
    </row>
    <row r="32" spans="2:28" s="10" customFormat="1" ht="12.75">
      <c r="B32" s="13">
        <v>20</v>
      </c>
      <c r="C32" s="21">
        <v>95.4691</v>
      </c>
      <c r="D32" s="21">
        <v>2.542</v>
      </c>
      <c r="E32" s="21">
        <v>0.8215</v>
      </c>
      <c r="F32" s="21">
        <v>0.1279</v>
      </c>
      <c r="G32" s="21">
        <v>0.1276</v>
      </c>
      <c r="H32" s="21">
        <v>0.0033</v>
      </c>
      <c r="I32" s="21">
        <v>0.0243</v>
      </c>
      <c r="J32" s="21">
        <v>0.0178</v>
      </c>
      <c r="K32" s="21">
        <v>0.0036</v>
      </c>
      <c r="L32" s="21">
        <v>0.0088</v>
      </c>
      <c r="M32" s="21">
        <v>0.6662</v>
      </c>
      <c r="N32" s="21">
        <v>0.1878</v>
      </c>
      <c r="O32" s="21">
        <v>0.704</v>
      </c>
      <c r="P32" s="22">
        <v>34.48</v>
      </c>
      <c r="Q32" s="23">
        <f t="shared" si="0"/>
        <v>8235.40651571606</v>
      </c>
      <c r="R32" s="22">
        <v>38.21</v>
      </c>
      <c r="S32" s="23">
        <f t="shared" si="1"/>
        <v>9126.30171013662</v>
      </c>
      <c r="T32" s="22">
        <v>49.98</v>
      </c>
      <c r="U32" s="31"/>
      <c r="V32" s="31"/>
      <c r="W32" s="32"/>
      <c r="X32" s="21" t="s">
        <v>38</v>
      </c>
      <c r="Y32" s="21" t="s">
        <v>38</v>
      </c>
      <c r="AA32" s="11">
        <f t="shared" si="2"/>
        <v>99.99989999999998</v>
      </c>
      <c r="AB32" s="12"/>
    </row>
    <row r="33" spans="2:28" s="10" customFormat="1" ht="12.75">
      <c r="B33" s="13">
        <v>21</v>
      </c>
      <c r="C33" s="21">
        <v>95.392</v>
      </c>
      <c r="D33" s="21">
        <v>2.5982</v>
      </c>
      <c r="E33" s="21">
        <v>0.8485</v>
      </c>
      <c r="F33" s="21">
        <v>0.1337</v>
      </c>
      <c r="G33" s="21">
        <v>0.1319</v>
      </c>
      <c r="H33" s="21">
        <v>0.0034</v>
      </c>
      <c r="I33" s="21">
        <v>0.0251</v>
      </c>
      <c r="J33" s="21">
        <v>0.0187</v>
      </c>
      <c r="K33" s="21">
        <v>0.004</v>
      </c>
      <c r="L33" s="21">
        <v>0.0062</v>
      </c>
      <c r="M33" s="21">
        <v>0.6451</v>
      </c>
      <c r="N33" s="21">
        <v>0.1933</v>
      </c>
      <c r="O33" s="21">
        <v>0.7048</v>
      </c>
      <c r="P33" s="22">
        <v>34.53</v>
      </c>
      <c r="Q33" s="23">
        <f t="shared" si="0"/>
        <v>8247.348810547435</v>
      </c>
      <c r="R33" s="22">
        <v>38.26</v>
      </c>
      <c r="S33" s="23">
        <f t="shared" si="1"/>
        <v>9138.244004967995</v>
      </c>
      <c r="T33" s="22">
        <v>50.02</v>
      </c>
      <c r="U33" s="31">
        <v>-21.1</v>
      </c>
      <c r="V33" s="31">
        <v>-16.7</v>
      </c>
      <c r="W33" s="32"/>
      <c r="X33" s="31"/>
      <c r="Y33" s="23"/>
      <c r="AA33" s="11">
        <f t="shared" si="2"/>
        <v>100.0001</v>
      </c>
      <c r="AB33" s="12"/>
    </row>
    <row r="34" spans="2:28" s="10" customFormat="1" ht="12.75">
      <c r="B34" s="13">
        <v>22</v>
      </c>
      <c r="C34" s="21">
        <v>95.286</v>
      </c>
      <c r="D34" s="21">
        <v>2.6679</v>
      </c>
      <c r="E34" s="21">
        <v>0.8672</v>
      </c>
      <c r="F34" s="21">
        <v>0.1383</v>
      </c>
      <c r="G34" s="21">
        <v>0.1367</v>
      </c>
      <c r="H34" s="21">
        <v>0.0036</v>
      </c>
      <c r="I34" s="21">
        <v>0.026</v>
      </c>
      <c r="J34" s="21">
        <v>0.0191</v>
      </c>
      <c r="K34" s="21">
        <v>0.008</v>
      </c>
      <c r="L34" s="21">
        <v>0.006</v>
      </c>
      <c r="M34" s="21">
        <v>0.6404</v>
      </c>
      <c r="N34" s="21">
        <v>0.2009</v>
      </c>
      <c r="O34" s="21">
        <v>0.7058</v>
      </c>
      <c r="P34" s="22">
        <v>34.57</v>
      </c>
      <c r="Q34" s="23">
        <f t="shared" si="0"/>
        <v>8256.902646412535</v>
      </c>
      <c r="R34" s="22">
        <v>38.3</v>
      </c>
      <c r="S34" s="23">
        <f t="shared" si="1"/>
        <v>9147.797840833095</v>
      </c>
      <c r="T34" s="22">
        <v>50.04</v>
      </c>
      <c r="U34" s="31"/>
      <c r="V34" s="35"/>
      <c r="W34" s="26"/>
      <c r="X34" s="31"/>
      <c r="Y34" s="30"/>
      <c r="AA34" s="11">
        <f t="shared" si="2"/>
        <v>100.0001</v>
      </c>
      <c r="AB34" s="12"/>
    </row>
    <row r="35" spans="2:28" s="10" customFormat="1" ht="12.75">
      <c r="B35" s="13">
        <v>23</v>
      </c>
      <c r="C35" s="21">
        <v>95.1676</v>
      </c>
      <c r="D35" s="21">
        <v>2.7264</v>
      </c>
      <c r="E35" s="21">
        <v>0.8892</v>
      </c>
      <c r="F35" s="21">
        <v>0.1386</v>
      </c>
      <c r="G35" s="21">
        <v>0.1399</v>
      </c>
      <c r="H35" s="21">
        <v>0.0038</v>
      </c>
      <c r="I35" s="21">
        <v>0.0276</v>
      </c>
      <c r="J35" s="21">
        <v>0.0201</v>
      </c>
      <c r="K35" s="21">
        <v>0.0067</v>
      </c>
      <c r="L35" s="21">
        <v>0.0055</v>
      </c>
      <c r="M35" s="21">
        <v>0.6664</v>
      </c>
      <c r="N35" s="21">
        <v>0.2081</v>
      </c>
      <c r="O35" s="21">
        <v>0.7067</v>
      </c>
      <c r="P35" s="22">
        <v>34.59</v>
      </c>
      <c r="Q35" s="23">
        <f t="shared" si="0"/>
        <v>8261.679564345084</v>
      </c>
      <c r="R35" s="22">
        <v>38.33</v>
      </c>
      <c r="S35" s="23">
        <f t="shared" si="1"/>
        <v>9154.96321773192</v>
      </c>
      <c r="T35" s="22">
        <v>50.03</v>
      </c>
      <c r="U35" s="31"/>
      <c r="V35" s="31"/>
      <c r="W35" s="32"/>
      <c r="X35" s="31"/>
      <c r="Y35" s="21"/>
      <c r="AA35" s="11">
        <f t="shared" si="2"/>
        <v>99.99989999999998</v>
      </c>
      <c r="AB35" s="12"/>
    </row>
    <row r="36" spans="2:28" s="10" customFormat="1" ht="12.75">
      <c r="B36" s="13">
        <v>24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23"/>
      <c r="R36" s="22"/>
      <c r="S36" s="23"/>
      <c r="T36" s="22"/>
      <c r="U36" s="31"/>
      <c r="V36" s="31"/>
      <c r="W36" s="26"/>
      <c r="X36" s="31"/>
      <c r="Y36" s="33"/>
      <c r="AA36" s="11">
        <f t="shared" si="2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37"/>
      <c r="D37" s="30"/>
      <c r="E37" s="20"/>
      <c r="F37" s="30"/>
      <c r="G37" s="20"/>
      <c r="H37" s="30"/>
      <c r="I37" s="20"/>
      <c r="J37" s="30"/>
      <c r="K37" s="20"/>
      <c r="L37" s="30"/>
      <c r="M37" s="20"/>
      <c r="N37" s="30"/>
      <c r="O37" s="20"/>
      <c r="P37" s="39"/>
      <c r="Q37" s="23"/>
      <c r="R37" s="30"/>
      <c r="S37" s="23"/>
      <c r="T37" s="30"/>
      <c r="U37" s="31"/>
      <c r="V37" s="35"/>
      <c r="W37" s="32"/>
      <c r="X37" s="31"/>
      <c r="Y37" s="31"/>
      <c r="AA37" s="11">
        <f>SUM(C38:N38)</f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  <c r="Q38" s="23"/>
      <c r="R38" s="22"/>
      <c r="S38" s="23"/>
      <c r="T38" s="22"/>
      <c r="U38" s="31"/>
      <c r="V38" s="31"/>
      <c r="W38" s="32"/>
      <c r="X38" s="31"/>
      <c r="Y38" s="21"/>
      <c r="AA38" s="11" t="e">
        <f>SUM(#REF!)</f>
        <v>#REF!</v>
      </c>
      <c r="AB38" s="12" t="e">
        <f>IF(AA38=100,"ОК"," ")</f>
        <v>#REF!</v>
      </c>
    </row>
    <row r="39" spans="2:28" s="10" customFormat="1" ht="12.75">
      <c r="B39" s="13">
        <v>27</v>
      </c>
      <c r="C39" s="21">
        <v>95.1278</v>
      </c>
      <c r="D39" s="21">
        <v>2.7687</v>
      </c>
      <c r="E39" s="21">
        <v>0.906</v>
      </c>
      <c r="F39" s="21">
        <v>0.1422</v>
      </c>
      <c r="G39" s="21">
        <v>0.1416</v>
      </c>
      <c r="H39" s="21">
        <v>0.0083</v>
      </c>
      <c r="I39" s="21">
        <v>0.0275</v>
      </c>
      <c r="J39" s="21">
        <v>0.0191</v>
      </c>
      <c r="K39" s="21">
        <v>0.0063</v>
      </c>
      <c r="L39" s="21">
        <v>0.0074</v>
      </c>
      <c r="M39" s="21">
        <v>0.6315</v>
      </c>
      <c r="N39" s="21">
        <v>0.2136</v>
      </c>
      <c r="O39" s="21">
        <v>0.7072</v>
      </c>
      <c r="P39" s="22">
        <v>34.62</v>
      </c>
      <c r="Q39" s="23">
        <f t="shared" si="0"/>
        <v>8268.84494124391</v>
      </c>
      <c r="R39" s="22">
        <v>38.36</v>
      </c>
      <c r="S39" s="23">
        <f t="shared" si="1"/>
        <v>9162.128594630745</v>
      </c>
      <c r="T39" s="22">
        <v>50.07</v>
      </c>
      <c r="U39" s="31">
        <v>-18.8</v>
      </c>
      <c r="V39" s="31">
        <v>-14.4</v>
      </c>
      <c r="W39" s="32"/>
      <c r="X39" s="38">
        <v>0.002</v>
      </c>
      <c r="Y39" s="21" t="s">
        <v>38</v>
      </c>
      <c r="AA39" s="11">
        <f t="shared" si="2"/>
        <v>100</v>
      </c>
      <c r="AB39" s="12" t="str">
        <f>IF(AA39=100,"ОК"," ")</f>
        <v>ОК</v>
      </c>
    </row>
    <row r="40" spans="2:28" s="10" customFormat="1" ht="12.75">
      <c r="B40" s="13">
        <v>28</v>
      </c>
      <c r="C40" s="21">
        <v>95.2665</v>
      </c>
      <c r="D40" s="21">
        <v>2.6708</v>
      </c>
      <c r="E40" s="21">
        <v>0.8724</v>
      </c>
      <c r="F40" s="21">
        <v>0.1377</v>
      </c>
      <c r="G40" s="21">
        <v>0.1374</v>
      </c>
      <c r="H40" s="21">
        <v>0.0085</v>
      </c>
      <c r="I40" s="21">
        <v>0.026</v>
      </c>
      <c r="J40" s="21">
        <v>0.0184</v>
      </c>
      <c r="K40" s="21">
        <v>0.0114</v>
      </c>
      <c r="L40" s="21">
        <v>0.007</v>
      </c>
      <c r="M40" s="21">
        <v>0.641</v>
      </c>
      <c r="N40" s="21">
        <v>0.203</v>
      </c>
      <c r="O40" s="21">
        <v>0.7061</v>
      </c>
      <c r="P40" s="22">
        <v>34.58</v>
      </c>
      <c r="Q40" s="23">
        <f t="shared" si="0"/>
        <v>8259.29110537881</v>
      </c>
      <c r="R40" s="22">
        <v>38.32</v>
      </c>
      <c r="S40" s="23">
        <f t="shared" si="1"/>
        <v>9152.574758765644</v>
      </c>
      <c r="T40" s="22">
        <v>50.04</v>
      </c>
      <c r="U40" s="31"/>
      <c r="V40" s="31"/>
      <c r="W40" s="32"/>
      <c r="X40" s="21"/>
      <c r="Y40" s="21"/>
      <c r="AA40" s="11">
        <f t="shared" si="2"/>
        <v>100.00009999999999</v>
      </c>
      <c r="AB40" s="12"/>
    </row>
    <row r="41" spans="2:28" s="10" customFormat="1" ht="12.75">
      <c r="B41" s="13">
        <v>29</v>
      </c>
      <c r="C41" s="21">
        <v>95.4384</v>
      </c>
      <c r="D41" s="21">
        <v>2.5549</v>
      </c>
      <c r="E41" s="21">
        <v>0.8325</v>
      </c>
      <c r="F41" s="21">
        <v>0.1323</v>
      </c>
      <c r="G41" s="21">
        <v>0.1312</v>
      </c>
      <c r="H41" s="21">
        <v>0.0079</v>
      </c>
      <c r="I41" s="21">
        <v>0.0255</v>
      </c>
      <c r="J41" s="21">
        <v>0.0179</v>
      </c>
      <c r="K41" s="21">
        <v>0.0113</v>
      </c>
      <c r="L41" s="21">
        <v>0.0068</v>
      </c>
      <c r="M41" s="21">
        <v>0.6495</v>
      </c>
      <c r="N41" s="21">
        <v>0.1919</v>
      </c>
      <c r="O41" s="21">
        <v>0.7047</v>
      </c>
      <c r="P41" s="22">
        <v>34.52</v>
      </c>
      <c r="Q41" s="23">
        <f t="shared" si="0"/>
        <v>8244.96035158116</v>
      </c>
      <c r="R41" s="22">
        <v>38.25</v>
      </c>
      <c r="S41" s="23">
        <f t="shared" si="1"/>
        <v>9135.85554600172</v>
      </c>
      <c r="T41" s="22">
        <v>50.01</v>
      </c>
      <c r="U41" s="31"/>
      <c r="V41" s="35"/>
      <c r="W41" s="32"/>
      <c r="X41" s="36"/>
      <c r="Y41" s="21"/>
      <c r="AA41" s="11">
        <f t="shared" si="2"/>
        <v>100.00010000000002</v>
      </c>
      <c r="AB41" s="12"/>
    </row>
    <row r="42" spans="2:28" s="10" customFormat="1" ht="12.75">
      <c r="B42" s="13">
        <v>30</v>
      </c>
      <c r="C42" s="21">
        <v>95.6882</v>
      </c>
      <c r="D42" s="21">
        <v>2.3955</v>
      </c>
      <c r="E42" s="21">
        <v>0.7756</v>
      </c>
      <c r="F42" s="21">
        <v>0.122</v>
      </c>
      <c r="G42" s="21">
        <v>0.1216</v>
      </c>
      <c r="H42" s="21">
        <v>0.0068</v>
      </c>
      <c r="I42" s="21">
        <v>0.0233</v>
      </c>
      <c r="J42" s="21">
        <v>0.0166</v>
      </c>
      <c r="K42" s="21">
        <v>0.0103</v>
      </c>
      <c r="L42" s="21">
        <v>0.0077</v>
      </c>
      <c r="M42" s="21">
        <v>0.6552</v>
      </c>
      <c r="N42" s="21">
        <v>0.1773</v>
      </c>
      <c r="O42" s="21">
        <v>0.7024</v>
      </c>
      <c r="P42" s="22">
        <v>34.43</v>
      </c>
      <c r="Q42" s="23">
        <f t="shared" si="0"/>
        <v>8223.464220884685</v>
      </c>
      <c r="R42" s="22">
        <v>38.15</v>
      </c>
      <c r="S42" s="23">
        <f t="shared" si="1"/>
        <v>9111.97095633897</v>
      </c>
      <c r="T42" s="22">
        <v>49.96</v>
      </c>
      <c r="U42" s="35"/>
      <c r="V42" s="35"/>
      <c r="W42" s="32" t="s">
        <v>41</v>
      </c>
      <c r="X42" s="36"/>
      <c r="Y42" s="38"/>
      <c r="AA42" s="11">
        <f t="shared" si="2"/>
        <v>100.00009999999999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  <c r="Q43" s="23"/>
      <c r="R43" s="22"/>
      <c r="S43" s="23"/>
      <c r="T43" s="22"/>
      <c r="U43" s="31"/>
      <c r="V43" s="31"/>
      <c r="W43" s="32"/>
      <c r="X43" s="36"/>
      <c r="Y43" s="38"/>
      <c r="AA43" s="11">
        <f t="shared" si="2"/>
        <v>0</v>
      </c>
      <c r="AB43" s="12" t="str">
        <f>IF(AA43=100,"ОК"," ")</f>
        <v> </v>
      </c>
    </row>
    <row r="44" spans="2:29" ht="12.75" customHeight="1">
      <c r="B44" s="41"/>
      <c r="C44" s="41"/>
      <c r="D44" s="41"/>
      <c r="E44" s="41"/>
      <c r="F44" s="41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5"/>
      <c r="AA44" s="5"/>
      <c r="AB44" s="6"/>
      <c r="AC44"/>
    </row>
    <row r="45" spans="3:24" ht="1.5" customHeight="1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3:24" ht="12.75" hidden="1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  <c r="R46" s="14"/>
      <c r="S46" s="14"/>
      <c r="T46" s="14"/>
      <c r="U46" s="14"/>
      <c r="V46" s="14"/>
      <c r="W46" s="14"/>
      <c r="X46" s="14"/>
    </row>
    <row r="47" spans="3:20" ht="12.75">
      <c r="C47" s="49" t="s">
        <v>42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</row>
    <row r="48" spans="3:22" ht="12.75">
      <c r="C48" s="1" t="s">
        <v>26</v>
      </c>
      <c r="K48" s="2" t="s">
        <v>0</v>
      </c>
      <c r="L48" s="2"/>
      <c r="N48" s="2"/>
      <c r="O48" s="2" t="s">
        <v>1</v>
      </c>
      <c r="S48" s="2" t="s">
        <v>2</v>
      </c>
      <c r="T48" s="2"/>
      <c r="U48" s="2"/>
      <c r="V48" s="2"/>
    </row>
    <row r="49" spans="3:20" ht="18" customHeight="1">
      <c r="C49" s="17" t="s">
        <v>27</v>
      </c>
      <c r="D49" s="18"/>
      <c r="E49" s="18"/>
      <c r="F49" s="18"/>
      <c r="G49" s="18"/>
      <c r="H49" s="18"/>
      <c r="I49" s="18"/>
      <c r="J49" s="18"/>
      <c r="K49" s="49" t="s">
        <v>40</v>
      </c>
      <c r="L49" s="49"/>
      <c r="M49" s="49"/>
      <c r="N49" s="49"/>
      <c r="O49" s="49"/>
      <c r="P49" s="49"/>
      <c r="Q49" s="49"/>
      <c r="R49" s="49"/>
      <c r="S49" s="49"/>
      <c r="T49" s="49"/>
    </row>
    <row r="50" spans="3:22" ht="12.75">
      <c r="C50" s="1" t="s">
        <v>28</v>
      </c>
      <c r="K50" s="2" t="s">
        <v>0</v>
      </c>
      <c r="L50" s="2"/>
      <c r="N50" s="2"/>
      <c r="O50" s="2" t="s">
        <v>1</v>
      </c>
      <c r="S50" s="2" t="s">
        <v>2</v>
      </c>
      <c r="T50" s="2"/>
      <c r="U50" s="2"/>
      <c r="V50" s="2"/>
    </row>
    <row r="52" spans="3:25" ht="12.7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</sheetData>
  <sheetProtection/>
  <mergeCells count="34">
    <mergeCell ref="C6:AA6"/>
    <mergeCell ref="B9:B12"/>
    <mergeCell ref="H10:H12"/>
    <mergeCell ref="R10:R12"/>
    <mergeCell ref="W9:W12"/>
    <mergeCell ref="Q10:Q12"/>
    <mergeCell ref="I10:I12"/>
    <mergeCell ref="W2:Y2"/>
    <mergeCell ref="B7:Y7"/>
    <mergeCell ref="B8:Y8"/>
    <mergeCell ref="D10:D12"/>
    <mergeCell ref="C10:C12"/>
    <mergeCell ref="T10:T12"/>
    <mergeCell ref="E10:E12"/>
    <mergeCell ref="S10:S12"/>
    <mergeCell ref="G10:G12"/>
    <mergeCell ref="Y9:Y12"/>
    <mergeCell ref="C47:T47"/>
    <mergeCell ref="M10:M12"/>
    <mergeCell ref="J10:J12"/>
    <mergeCell ref="K49:T49"/>
    <mergeCell ref="C45:X45"/>
    <mergeCell ref="U9:U12"/>
    <mergeCell ref="V9:V12"/>
    <mergeCell ref="X9:X12"/>
    <mergeCell ref="O9:T9"/>
    <mergeCell ref="C9:N9"/>
    <mergeCell ref="B44:F44"/>
    <mergeCell ref="L10:L12"/>
    <mergeCell ref="P10:P12"/>
    <mergeCell ref="N10:N12"/>
    <mergeCell ref="F10:F12"/>
    <mergeCell ref="K10:K12"/>
    <mergeCell ref="O10:O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8"/>
  <sheetViews>
    <sheetView tabSelected="1" zoomScalePageLayoutView="0" workbookViewId="0" topLeftCell="D1">
      <selection activeCell="O51" sqref="O51"/>
    </sheetView>
  </sheetViews>
  <sheetFormatPr defaultColWidth="9.00390625" defaultRowHeight="12.75"/>
  <cols>
    <col min="1" max="1" width="3.625" style="76" customWidth="1"/>
    <col min="2" max="2" width="11.75390625" style="76" customWidth="1"/>
    <col min="3" max="13" width="13.00390625" style="76" customWidth="1"/>
    <col min="14" max="14" width="15.125" style="76" customWidth="1"/>
    <col min="15" max="15" width="13.00390625" style="76" customWidth="1"/>
    <col min="16" max="16" width="10.00390625" style="76" customWidth="1"/>
    <col min="17" max="16384" width="9.125" style="76" customWidth="1"/>
  </cols>
  <sheetData>
    <row r="1" spans="3:16" ht="15">
      <c r="C1" s="77" t="s">
        <v>43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/>
    </row>
    <row r="2" spans="2:16" ht="18" customHeight="1">
      <c r="B2" s="79" t="s">
        <v>44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</row>
    <row r="3" spans="2:16" ht="18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1"/>
    </row>
    <row r="4" spans="2:16" ht="16.5" customHeight="1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1"/>
    </row>
    <row r="5" spans="2:16" ht="3.75" customHeight="1" hidden="1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2"/>
    </row>
    <row r="6" spans="2:16" ht="24" customHeight="1" thickBot="1">
      <c r="B6" s="83" t="s">
        <v>66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2:16" ht="18.75" customHeight="1">
      <c r="B7" s="84" t="s">
        <v>9</v>
      </c>
      <c r="C7" s="85" t="s">
        <v>45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6" t="s">
        <v>46</v>
      </c>
      <c r="O7" s="87" t="s">
        <v>47</v>
      </c>
      <c r="P7" s="88"/>
    </row>
    <row r="8" spans="2:16" ht="48.75" customHeight="1">
      <c r="B8" s="89"/>
      <c r="C8" s="90" t="s">
        <v>48</v>
      </c>
      <c r="D8" s="90" t="s">
        <v>49</v>
      </c>
      <c r="E8" s="90" t="s">
        <v>50</v>
      </c>
      <c r="F8" s="90" t="s">
        <v>51</v>
      </c>
      <c r="G8" s="90" t="s">
        <v>52</v>
      </c>
      <c r="H8" s="90" t="s">
        <v>53</v>
      </c>
      <c r="I8" s="90" t="s">
        <v>54</v>
      </c>
      <c r="J8" s="90" t="s">
        <v>55</v>
      </c>
      <c r="K8" s="90" t="s">
        <v>56</v>
      </c>
      <c r="L8" s="90" t="s">
        <v>57</v>
      </c>
      <c r="M8" s="90" t="s">
        <v>58</v>
      </c>
      <c r="N8" s="91"/>
      <c r="O8" s="92"/>
      <c r="P8" s="88"/>
    </row>
    <row r="9" spans="2:16" ht="15.75" customHeight="1"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92"/>
      <c r="P9" s="88"/>
    </row>
    <row r="10" spans="2:16" ht="23.25" customHeight="1" thickBot="1"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5"/>
      <c r="O10" s="96"/>
      <c r="P10" s="88"/>
    </row>
    <row r="11" spans="2:16" ht="15.75" customHeight="1">
      <c r="B11" s="97">
        <v>1</v>
      </c>
      <c r="C11" s="98">
        <v>1769.59</v>
      </c>
      <c r="D11" s="98">
        <v>661.21</v>
      </c>
      <c r="E11" s="98">
        <v>2444.69</v>
      </c>
      <c r="F11" s="98">
        <v>564.18</v>
      </c>
      <c r="G11" s="98">
        <v>10535.8</v>
      </c>
      <c r="H11" s="98">
        <v>550.77</v>
      </c>
      <c r="I11" s="98">
        <v>867.6</v>
      </c>
      <c r="J11" s="98">
        <v>6780.79</v>
      </c>
      <c r="K11" s="98">
        <v>929.89</v>
      </c>
      <c r="L11" s="98">
        <v>204.06</v>
      </c>
      <c r="M11" s="98">
        <v>55895.07</v>
      </c>
      <c r="N11" s="99">
        <f aca="true" t="shared" si="0" ref="N11:N40">SUM(C11:M11)</f>
        <v>81203.65</v>
      </c>
      <c r="O11" s="100">
        <f>Лист1!P13</f>
        <v>34.74</v>
      </c>
      <c r="P11" s="101"/>
    </row>
    <row r="12" spans="2:16" ht="15.75">
      <c r="B12" s="102">
        <v>2</v>
      </c>
      <c r="C12" s="103">
        <v>1735.24</v>
      </c>
      <c r="D12" s="103">
        <v>641.05</v>
      </c>
      <c r="E12" s="103">
        <v>2450.12</v>
      </c>
      <c r="F12" s="103">
        <v>574.04</v>
      </c>
      <c r="G12" s="103">
        <v>9879.68</v>
      </c>
      <c r="H12" s="103">
        <v>551.33</v>
      </c>
      <c r="I12" s="103">
        <v>867.34</v>
      </c>
      <c r="J12" s="103">
        <v>6817.12</v>
      </c>
      <c r="K12" s="103">
        <v>962.52</v>
      </c>
      <c r="L12" s="103">
        <v>210.5</v>
      </c>
      <c r="M12" s="103">
        <v>54175.899999999994</v>
      </c>
      <c r="N12" s="104">
        <f t="shared" si="0"/>
        <v>78864.84</v>
      </c>
      <c r="O12" s="100">
        <f>Лист1!P14</f>
        <v>34.61</v>
      </c>
      <c r="P12" s="101"/>
    </row>
    <row r="13" spans="2:16" ht="15.75">
      <c r="B13" s="102">
        <v>3</v>
      </c>
      <c r="C13" s="103">
        <v>1840.48</v>
      </c>
      <c r="D13" s="103">
        <v>691.57</v>
      </c>
      <c r="E13" s="103">
        <v>2547.79</v>
      </c>
      <c r="F13" s="103">
        <v>570.19</v>
      </c>
      <c r="G13" s="103">
        <v>10065.5</v>
      </c>
      <c r="H13" s="103">
        <v>591.54</v>
      </c>
      <c r="I13" s="103">
        <v>889.39</v>
      </c>
      <c r="J13" s="103">
        <v>6750.89</v>
      </c>
      <c r="K13" s="103">
        <v>1048.94</v>
      </c>
      <c r="L13" s="103">
        <v>235.46</v>
      </c>
      <c r="M13" s="103">
        <v>53584.2</v>
      </c>
      <c r="N13" s="104">
        <f t="shared" si="0"/>
        <v>78815.95</v>
      </c>
      <c r="O13" s="100">
        <v>34.61</v>
      </c>
      <c r="P13" s="101"/>
    </row>
    <row r="14" spans="2:16" ht="15.75">
      <c r="B14" s="102">
        <v>4</v>
      </c>
      <c r="C14" s="103">
        <v>1873.45</v>
      </c>
      <c r="D14" s="103">
        <v>645.16</v>
      </c>
      <c r="E14" s="103">
        <v>2509.07</v>
      </c>
      <c r="F14" s="103">
        <v>589.24</v>
      </c>
      <c r="G14" s="103">
        <v>11008.61</v>
      </c>
      <c r="H14" s="103">
        <v>590.43</v>
      </c>
      <c r="I14" s="103">
        <v>861.66</v>
      </c>
      <c r="J14" s="103">
        <v>6689.51</v>
      </c>
      <c r="K14" s="103">
        <v>1015.31</v>
      </c>
      <c r="L14" s="103">
        <v>233.29</v>
      </c>
      <c r="M14" s="103">
        <v>54726.54</v>
      </c>
      <c r="N14" s="104">
        <f t="shared" si="0"/>
        <v>80742.27</v>
      </c>
      <c r="O14" s="100">
        <v>34.61</v>
      </c>
      <c r="P14" s="101"/>
    </row>
    <row r="15" spans="2:16" ht="15.75">
      <c r="B15" s="102">
        <v>5</v>
      </c>
      <c r="C15" s="103">
        <v>1699.29</v>
      </c>
      <c r="D15" s="103">
        <v>622.65</v>
      </c>
      <c r="E15" s="103">
        <v>2354.63</v>
      </c>
      <c r="F15" s="103">
        <v>552.21</v>
      </c>
      <c r="G15" s="103">
        <v>9525.73</v>
      </c>
      <c r="H15" s="103">
        <v>515.07</v>
      </c>
      <c r="I15" s="103">
        <v>802.79</v>
      </c>
      <c r="J15" s="103">
        <v>6140.26</v>
      </c>
      <c r="K15" s="103">
        <v>894.35</v>
      </c>
      <c r="L15" s="103">
        <v>201.95</v>
      </c>
      <c r="M15" s="103">
        <v>52961.14</v>
      </c>
      <c r="N15" s="104">
        <f t="shared" si="0"/>
        <v>76270.06999999999</v>
      </c>
      <c r="O15" s="100">
        <f>Лист1!P17</f>
        <v>34.79</v>
      </c>
      <c r="P15" s="101"/>
    </row>
    <row r="16" spans="2:16" ht="15.75" customHeight="1">
      <c r="B16" s="102">
        <v>6</v>
      </c>
      <c r="C16" s="103">
        <v>1783.49</v>
      </c>
      <c r="D16" s="103">
        <v>587.74</v>
      </c>
      <c r="E16" s="103">
        <v>2325.04</v>
      </c>
      <c r="F16" s="103">
        <v>658.01</v>
      </c>
      <c r="G16" s="103">
        <v>9323.24</v>
      </c>
      <c r="H16" s="103">
        <v>500.53</v>
      </c>
      <c r="I16" s="103">
        <v>822.41</v>
      </c>
      <c r="J16" s="103">
        <v>6611.89</v>
      </c>
      <c r="K16" s="103">
        <v>866.22</v>
      </c>
      <c r="L16" s="103">
        <v>189.67</v>
      </c>
      <c r="M16" s="103">
        <v>53266.53</v>
      </c>
      <c r="N16" s="104">
        <f t="shared" si="0"/>
        <v>76934.77</v>
      </c>
      <c r="O16" s="100">
        <f>Лист1!P18</f>
        <v>34.34</v>
      </c>
      <c r="P16" s="101"/>
    </row>
    <row r="17" spans="2:16" ht="15.75">
      <c r="B17" s="102">
        <v>7</v>
      </c>
      <c r="C17" s="103">
        <v>1799.59</v>
      </c>
      <c r="D17" s="103">
        <v>606.16</v>
      </c>
      <c r="E17" s="103">
        <v>2384.75</v>
      </c>
      <c r="F17" s="103">
        <v>633.93</v>
      </c>
      <c r="G17" s="103">
        <v>9500.88</v>
      </c>
      <c r="H17" s="103">
        <v>515.92</v>
      </c>
      <c r="I17" s="103">
        <v>853.17</v>
      </c>
      <c r="J17" s="103">
        <v>6148.3</v>
      </c>
      <c r="K17" s="103">
        <v>885.21</v>
      </c>
      <c r="L17" s="103">
        <v>205.87</v>
      </c>
      <c r="M17" s="103">
        <v>52902.97</v>
      </c>
      <c r="N17" s="104">
        <f t="shared" si="0"/>
        <v>76436.75</v>
      </c>
      <c r="O17" s="100">
        <f>Лист1!P19</f>
        <v>34.46</v>
      </c>
      <c r="P17" s="101"/>
    </row>
    <row r="18" spans="2:16" ht="15.75">
      <c r="B18" s="102">
        <v>8</v>
      </c>
      <c r="C18" s="103">
        <v>1761.83</v>
      </c>
      <c r="D18" s="103">
        <v>631.9</v>
      </c>
      <c r="E18" s="103">
        <v>2365.46</v>
      </c>
      <c r="F18" s="103">
        <v>553.21</v>
      </c>
      <c r="G18" s="103">
        <v>10080.21</v>
      </c>
      <c r="H18" s="103">
        <v>505.64</v>
      </c>
      <c r="I18" s="103">
        <v>831.63</v>
      </c>
      <c r="J18" s="103">
        <v>5939.29</v>
      </c>
      <c r="K18" s="103">
        <v>855.66</v>
      </c>
      <c r="L18" s="103">
        <v>204.27</v>
      </c>
      <c r="M18" s="103">
        <v>54553.450000000004</v>
      </c>
      <c r="N18" s="104">
        <f t="shared" si="0"/>
        <v>78282.55</v>
      </c>
      <c r="O18" s="100">
        <f>Лист1!P20</f>
        <v>34.59</v>
      </c>
      <c r="P18" s="101"/>
    </row>
    <row r="19" spans="2:16" ht="15" customHeight="1">
      <c r="B19" s="102">
        <v>9</v>
      </c>
      <c r="C19" s="103">
        <v>1675.81</v>
      </c>
      <c r="D19" s="103">
        <v>651.2</v>
      </c>
      <c r="E19" s="103">
        <v>2419.37</v>
      </c>
      <c r="F19" s="103">
        <v>555.72</v>
      </c>
      <c r="G19" s="103">
        <v>9818.41</v>
      </c>
      <c r="H19" s="103">
        <v>544.69</v>
      </c>
      <c r="I19" s="103">
        <v>854.04</v>
      </c>
      <c r="J19" s="103">
        <v>6106.9</v>
      </c>
      <c r="K19" s="103">
        <v>897.01</v>
      </c>
      <c r="L19" s="103">
        <v>206.58</v>
      </c>
      <c r="M19" s="103">
        <v>55244.409999999996</v>
      </c>
      <c r="N19" s="104">
        <f t="shared" si="0"/>
        <v>78974.14</v>
      </c>
      <c r="O19" s="100">
        <f>Лист1!P21</f>
        <v>34.67</v>
      </c>
      <c r="P19" s="101"/>
    </row>
    <row r="20" spans="2:16" ht="15.75">
      <c r="B20" s="102">
        <v>10</v>
      </c>
      <c r="C20" s="103">
        <v>1813.48</v>
      </c>
      <c r="D20" s="103">
        <v>715.72</v>
      </c>
      <c r="E20" s="103">
        <v>2546.97</v>
      </c>
      <c r="F20" s="103">
        <v>590.18</v>
      </c>
      <c r="G20" s="103">
        <v>11175.04</v>
      </c>
      <c r="H20" s="103">
        <v>599.83</v>
      </c>
      <c r="I20" s="103">
        <v>915.61</v>
      </c>
      <c r="J20" s="103">
        <v>7279.98</v>
      </c>
      <c r="K20" s="103">
        <v>977.1</v>
      </c>
      <c r="L20" s="103">
        <v>247.6</v>
      </c>
      <c r="M20" s="103">
        <v>53742.969999999994</v>
      </c>
      <c r="N20" s="104">
        <f t="shared" si="0"/>
        <v>80604.48</v>
      </c>
      <c r="O20" s="100">
        <v>34.67</v>
      </c>
      <c r="P20" s="101"/>
    </row>
    <row r="21" spans="2:16" ht="15.75">
      <c r="B21" s="102">
        <v>11</v>
      </c>
      <c r="C21" s="103">
        <v>1821.2</v>
      </c>
      <c r="D21" s="103">
        <v>599.89</v>
      </c>
      <c r="E21" s="103">
        <v>2477.92</v>
      </c>
      <c r="F21" s="103">
        <v>581.63</v>
      </c>
      <c r="G21" s="103">
        <v>12676.15</v>
      </c>
      <c r="H21" s="103">
        <v>529.73</v>
      </c>
      <c r="I21" s="103">
        <v>860.32</v>
      </c>
      <c r="J21" s="103">
        <v>6667.37</v>
      </c>
      <c r="K21" s="103">
        <v>955.21</v>
      </c>
      <c r="L21" s="103">
        <v>226.89</v>
      </c>
      <c r="M21" s="103">
        <v>54670.18</v>
      </c>
      <c r="N21" s="104">
        <f t="shared" si="0"/>
        <v>82066.48999999999</v>
      </c>
      <c r="O21" s="100">
        <v>34.67</v>
      </c>
      <c r="P21" s="101"/>
    </row>
    <row r="22" spans="2:16" ht="15.75">
      <c r="B22" s="102">
        <v>12</v>
      </c>
      <c r="C22" s="103">
        <v>1757.48</v>
      </c>
      <c r="D22" s="103">
        <v>621.87</v>
      </c>
      <c r="E22" s="103">
        <v>2348.15</v>
      </c>
      <c r="F22" s="103">
        <v>542.72</v>
      </c>
      <c r="G22" s="103">
        <v>11075.13</v>
      </c>
      <c r="H22" s="103">
        <v>502.99</v>
      </c>
      <c r="I22" s="103">
        <v>822.67</v>
      </c>
      <c r="J22" s="103">
        <v>6226.04</v>
      </c>
      <c r="K22" s="103">
        <v>885.39</v>
      </c>
      <c r="L22" s="103">
        <v>213.97</v>
      </c>
      <c r="M22" s="103">
        <v>53837.119999999995</v>
      </c>
      <c r="N22" s="104">
        <f t="shared" si="0"/>
        <v>78833.53</v>
      </c>
      <c r="O22" s="100">
        <f>Лист1!P24</f>
        <v>34.52</v>
      </c>
      <c r="P22" s="101"/>
    </row>
    <row r="23" spans="2:16" ht="15.75">
      <c r="B23" s="102">
        <v>13</v>
      </c>
      <c r="C23" s="103">
        <v>1719.05</v>
      </c>
      <c r="D23" s="103">
        <v>608.68</v>
      </c>
      <c r="E23" s="103">
        <v>2323.07</v>
      </c>
      <c r="F23" s="103">
        <v>647.21</v>
      </c>
      <c r="G23" s="103">
        <v>10733.66</v>
      </c>
      <c r="H23" s="103">
        <v>496.77</v>
      </c>
      <c r="I23" s="103">
        <v>820.7</v>
      </c>
      <c r="J23" s="103">
        <v>6483.93</v>
      </c>
      <c r="K23" s="103">
        <v>852.37</v>
      </c>
      <c r="L23" s="103">
        <v>215.21</v>
      </c>
      <c r="M23" s="103">
        <v>55477.75</v>
      </c>
      <c r="N23" s="104">
        <f t="shared" si="0"/>
        <v>80378.4</v>
      </c>
      <c r="O23" s="100">
        <f>Лист1!P25</f>
        <v>34.58</v>
      </c>
      <c r="P23" s="101"/>
    </row>
    <row r="24" spans="2:16" ht="15.75">
      <c r="B24" s="102">
        <v>14</v>
      </c>
      <c r="C24" s="103">
        <v>1747.21</v>
      </c>
      <c r="D24" s="103">
        <v>646.93</v>
      </c>
      <c r="E24" s="103">
        <v>2443.23</v>
      </c>
      <c r="F24" s="103">
        <v>643.68</v>
      </c>
      <c r="G24" s="103">
        <v>10242.04</v>
      </c>
      <c r="H24" s="103">
        <v>538.97</v>
      </c>
      <c r="I24" s="103">
        <v>856.61</v>
      </c>
      <c r="J24" s="103">
        <v>7475.93</v>
      </c>
      <c r="K24" s="103">
        <v>930.7</v>
      </c>
      <c r="L24" s="103">
        <v>216.53</v>
      </c>
      <c r="M24" s="103">
        <v>55617.39</v>
      </c>
      <c r="N24" s="104">
        <f t="shared" si="0"/>
        <v>81359.22</v>
      </c>
      <c r="O24" s="100">
        <f>Лист1!P26</f>
        <v>34.42</v>
      </c>
      <c r="P24" s="101"/>
    </row>
    <row r="25" spans="2:16" ht="15.75">
      <c r="B25" s="102">
        <v>15</v>
      </c>
      <c r="C25" s="103">
        <v>2020.5</v>
      </c>
      <c r="D25" s="103">
        <v>687.68</v>
      </c>
      <c r="E25" s="103">
        <v>2558.76</v>
      </c>
      <c r="F25" s="103">
        <v>586.72</v>
      </c>
      <c r="G25" s="103">
        <v>10097.26</v>
      </c>
      <c r="H25" s="103">
        <v>539.62</v>
      </c>
      <c r="I25" s="103">
        <v>893.57</v>
      </c>
      <c r="J25" s="103">
        <v>7394.56</v>
      </c>
      <c r="K25" s="103">
        <v>971.79</v>
      </c>
      <c r="L25" s="103">
        <v>243.27</v>
      </c>
      <c r="M25" s="103">
        <v>61693.01</v>
      </c>
      <c r="N25" s="104">
        <f t="shared" si="0"/>
        <v>87686.74</v>
      </c>
      <c r="O25" s="100">
        <f>Лист1!P27</f>
        <v>34.36</v>
      </c>
      <c r="P25" s="101"/>
    </row>
    <row r="26" spans="2:16" ht="15.75">
      <c r="B26" s="105">
        <v>16</v>
      </c>
      <c r="C26" s="103">
        <v>2013.77</v>
      </c>
      <c r="D26" s="103">
        <v>637.63</v>
      </c>
      <c r="E26" s="103">
        <v>2526.21</v>
      </c>
      <c r="F26" s="103">
        <v>591.83</v>
      </c>
      <c r="G26" s="103">
        <v>9661.12</v>
      </c>
      <c r="H26" s="103">
        <v>555.38</v>
      </c>
      <c r="I26" s="103">
        <v>867.19</v>
      </c>
      <c r="J26" s="103">
        <v>7790.69</v>
      </c>
      <c r="K26" s="103">
        <v>974.34</v>
      </c>
      <c r="L26" s="103">
        <v>231.28</v>
      </c>
      <c r="M26" s="103">
        <v>63647.6</v>
      </c>
      <c r="N26" s="104">
        <f t="shared" si="0"/>
        <v>89497.04</v>
      </c>
      <c r="O26" s="100">
        <f>Лист1!P28</f>
        <v>34.4</v>
      </c>
      <c r="P26" s="101"/>
    </row>
    <row r="27" spans="2:16" ht="15.75">
      <c r="B27" s="105">
        <v>17</v>
      </c>
      <c r="C27" s="103">
        <v>2253.69</v>
      </c>
      <c r="D27" s="103">
        <v>691.57</v>
      </c>
      <c r="E27" s="103">
        <v>2624.03</v>
      </c>
      <c r="F27" s="103">
        <v>596.99</v>
      </c>
      <c r="G27" s="103">
        <v>10425.28</v>
      </c>
      <c r="H27" s="103">
        <v>648.08</v>
      </c>
      <c r="I27" s="103">
        <v>936.78</v>
      </c>
      <c r="J27" s="103">
        <v>7219.15</v>
      </c>
      <c r="K27" s="103">
        <v>1074.96</v>
      </c>
      <c r="L27" s="103">
        <v>261.25</v>
      </c>
      <c r="M27" s="103">
        <v>63243.79</v>
      </c>
      <c r="N27" s="104">
        <f t="shared" si="0"/>
        <v>89975.57</v>
      </c>
      <c r="O27" s="100">
        <v>34.4</v>
      </c>
      <c r="P27" s="101"/>
    </row>
    <row r="28" spans="2:16" ht="15.75">
      <c r="B28" s="105">
        <v>18</v>
      </c>
      <c r="C28" s="103">
        <v>2019.9</v>
      </c>
      <c r="D28" s="103">
        <v>688.85</v>
      </c>
      <c r="E28" s="103">
        <v>2689.72</v>
      </c>
      <c r="F28" s="103">
        <v>626.2</v>
      </c>
      <c r="G28" s="103">
        <v>12433.58</v>
      </c>
      <c r="H28" s="103">
        <v>617.68</v>
      </c>
      <c r="I28" s="103">
        <v>944.05</v>
      </c>
      <c r="J28" s="103">
        <v>8344.13</v>
      </c>
      <c r="K28" s="103">
        <v>1036.18</v>
      </c>
      <c r="L28" s="103">
        <v>272.82</v>
      </c>
      <c r="M28" s="103">
        <v>62743.7</v>
      </c>
      <c r="N28" s="104">
        <f t="shared" si="0"/>
        <v>92416.81</v>
      </c>
      <c r="O28" s="100">
        <v>34.4</v>
      </c>
      <c r="P28" s="101"/>
    </row>
    <row r="29" spans="2:16" ht="15.75">
      <c r="B29" s="105">
        <v>19</v>
      </c>
      <c r="C29" s="103">
        <v>2342.08</v>
      </c>
      <c r="D29" s="103">
        <v>592.53</v>
      </c>
      <c r="E29" s="103">
        <v>2662.9</v>
      </c>
      <c r="F29" s="103">
        <v>572.87</v>
      </c>
      <c r="G29" s="103">
        <v>11385.61</v>
      </c>
      <c r="H29" s="103">
        <v>567.88</v>
      </c>
      <c r="I29" s="103">
        <v>901.36</v>
      </c>
      <c r="J29" s="103">
        <v>8881.37</v>
      </c>
      <c r="K29" s="103">
        <v>969.21</v>
      </c>
      <c r="L29" s="103">
        <v>227.29</v>
      </c>
      <c r="M29" s="103">
        <v>70208.42</v>
      </c>
      <c r="N29" s="104">
        <f t="shared" si="0"/>
        <v>99311.52</v>
      </c>
      <c r="O29" s="100">
        <f>Лист1!P31</f>
        <v>34.5</v>
      </c>
      <c r="P29" s="101"/>
    </row>
    <row r="30" spans="2:16" ht="15.75">
      <c r="B30" s="105">
        <v>20</v>
      </c>
      <c r="C30" s="103">
        <v>3764.82</v>
      </c>
      <c r="D30" s="103">
        <v>995</v>
      </c>
      <c r="E30" s="103">
        <v>3198.04</v>
      </c>
      <c r="F30" s="103">
        <v>797.05</v>
      </c>
      <c r="G30" s="103">
        <v>14618.47</v>
      </c>
      <c r="H30" s="103">
        <v>700.45</v>
      </c>
      <c r="I30" s="103">
        <v>1042.24</v>
      </c>
      <c r="J30" s="103">
        <v>10367.59</v>
      </c>
      <c r="K30" s="103">
        <v>1143.03</v>
      </c>
      <c r="L30" s="103">
        <v>271.14</v>
      </c>
      <c r="M30" s="103">
        <v>88188</v>
      </c>
      <c r="N30" s="104">
        <f t="shared" si="0"/>
        <v>125085.83</v>
      </c>
      <c r="O30" s="100">
        <f>Лист1!P32</f>
        <v>34.48</v>
      </c>
      <c r="P30" s="101"/>
    </row>
    <row r="31" spans="2:16" ht="15.75">
      <c r="B31" s="105">
        <v>21</v>
      </c>
      <c r="C31" s="103">
        <v>2894.05</v>
      </c>
      <c r="D31" s="103">
        <v>1054.72</v>
      </c>
      <c r="E31" s="103">
        <v>3277.25</v>
      </c>
      <c r="F31" s="103">
        <v>808.77</v>
      </c>
      <c r="G31" s="103">
        <v>15785.58</v>
      </c>
      <c r="H31" s="103">
        <v>734.83</v>
      </c>
      <c r="I31" s="103">
        <v>1145.49</v>
      </c>
      <c r="J31" s="103">
        <v>15699.06</v>
      </c>
      <c r="K31" s="103">
        <v>1299.54</v>
      </c>
      <c r="L31" s="103">
        <v>362.38</v>
      </c>
      <c r="M31" s="103">
        <v>88985.52</v>
      </c>
      <c r="N31" s="104">
        <f t="shared" si="0"/>
        <v>132047.19</v>
      </c>
      <c r="O31" s="100">
        <f>Лист1!P33</f>
        <v>34.53</v>
      </c>
      <c r="P31" s="101"/>
    </row>
    <row r="32" spans="2:16" ht="15.75">
      <c r="B32" s="105">
        <v>22</v>
      </c>
      <c r="C32" s="103">
        <v>2712.25</v>
      </c>
      <c r="D32" s="103">
        <v>1117.96</v>
      </c>
      <c r="E32" s="103">
        <v>3333.56</v>
      </c>
      <c r="F32" s="103">
        <v>716.63</v>
      </c>
      <c r="G32" s="103">
        <v>15728.95</v>
      </c>
      <c r="H32" s="103">
        <v>790.75</v>
      </c>
      <c r="I32" s="103">
        <v>1295.87</v>
      </c>
      <c r="J32" s="103">
        <v>15414.12</v>
      </c>
      <c r="K32" s="103">
        <v>1360.75</v>
      </c>
      <c r="L32" s="103">
        <v>374.53</v>
      </c>
      <c r="M32" s="103">
        <v>154671.24</v>
      </c>
      <c r="N32" s="104">
        <f t="shared" si="0"/>
        <v>197516.61</v>
      </c>
      <c r="O32" s="100">
        <f>Лист1!P34</f>
        <v>34.57</v>
      </c>
      <c r="P32" s="101"/>
    </row>
    <row r="33" spans="2:16" ht="15.75">
      <c r="B33" s="105">
        <v>23</v>
      </c>
      <c r="C33" s="103">
        <v>2859.56</v>
      </c>
      <c r="D33" s="103">
        <v>1146.16</v>
      </c>
      <c r="E33" s="103">
        <v>3750.09</v>
      </c>
      <c r="F33" s="103">
        <v>779.29</v>
      </c>
      <c r="G33" s="103">
        <v>16050.77</v>
      </c>
      <c r="H33" s="103">
        <v>867.29</v>
      </c>
      <c r="I33" s="103">
        <v>1326.88</v>
      </c>
      <c r="J33" s="103">
        <v>17524.32</v>
      </c>
      <c r="K33" s="103">
        <v>1517.83</v>
      </c>
      <c r="L33" s="103">
        <v>434.06</v>
      </c>
      <c r="M33" s="103">
        <v>181545.39</v>
      </c>
      <c r="N33" s="104">
        <f t="shared" si="0"/>
        <v>227801.64</v>
      </c>
      <c r="O33" s="100">
        <f>Лист1!P35</f>
        <v>34.59</v>
      </c>
      <c r="P33" s="101"/>
    </row>
    <row r="34" spans="2:16" ht="15.75">
      <c r="B34" s="105">
        <v>24</v>
      </c>
      <c r="C34" s="103">
        <v>3044.6</v>
      </c>
      <c r="D34" s="103">
        <v>1238.95</v>
      </c>
      <c r="E34" s="103">
        <v>3750.74</v>
      </c>
      <c r="F34" s="103">
        <v>769.36</v>
      </c>
      <c r="G34" s="103">
        <v>17162.3</v>
      </c>
      <c r="H34" s="103">
        <v>916.35</v>
      </c>
      <c r="I34" s="103">
        <v>1423.07</v>
      </c>
      <c r="J34" s="103">
        <v>17259.88</v>
      </c>
      <c r="K34" s="103">
        <v>1550.16</v>
      </c>
      <c r="L34" s="103">
        <v>437.49</v>
      </c>
      <c r="M34" s="103">
        <v>187460.79</v>
      </c>
      <c r="N34" s="104">
        <f t="shared" si="0"/>
        <v>235013.69</v>
      </c>
      <c r="O34" s="100">
        <v>34.59</v>
      </c>
      <c r="P34" s="101"/>
    </row>
    <row r="35" spans="2:16" ht="15.75">
      <c r="B35" s="105">
        <v>25</v>
      </c>
      <c r="C35" s="103">
        <v>3408.68</v>
      </c>
      <c r="D35" s="103">
        <v>1129.24</v>
      </c>
      <c r="E35" s="103">
        <v>3559.9</v>
      </c>
      <c r="F35" s="103">
        <v>760.49</v>
      </c>
      <c r="G35" s="103">
        <v>18298.16</v>
      </c>
      <c r="H35" s="103">
        <v>877.68</v>
      </c>
      <c r="I35" s="103">
        <v>1325.98</v>
      </c>
      <c r="J35" s="103">
        <v>16056.94</v>
      </c>
      <c r="K35" s="103">
        <v>1407.14</v>
      </c>
      <c r="L35" s="103">
        <v>412.5</v>
      </c>
      <c r="M35" s="103">
        <v>182451.94</v>
      </c>
      <c r="N35" s="104">
        <f t="shared" si="0"/>
        <v>229688.65</v>
      </c>
      <c r="O35" s="100">
        <v>34.59</v>
      </c>
      <c r="P35" s="101"/>
    </row>
    <row r="36" spans="2:16" ht="15.75">
      <c r="B36" s="105">
        <v>26</v>
      </c>
      <c r="C36" s="103">
        <v>4380.4</v>
      </c>
      <c r="D36" s="103">
        <v>1288.22</v>
      </c>
      <c r="E36" s="103">
        <v>3985.78</v>
      </c>
      <c r="F36" s="103">
        <v>69.83</v>
      </c>
      <c r="G36" s="103">
        <v>20442.23</v>
      </c>
      <c r="H36" s="103">
        <v>964.52</v>
      </c>
      <c r="I36" s="103">
        <v>1435.63</v>
      </c>
      <c r="J36" s="103">
        <v>19568.78</v>
      </c>
      <c r="K36" s="103">
        <v>1568.68</v>
      </c>
      <c r="L36" s="103">
        <v>482.97</v>
      </c>
      <c r="M36" s="103">
        <v>185903.79</v>
      </c>
      <c r="N36" s="104">
        <f t="shared" si="0"/>
        <v>240090.83000000002</v>
      </c>
      <c r="O36" s="100">
        <v>34.59</v>
      </c>
      <c r="P36" s="101"/>
    </row>
    <row r="37" spans="2:16" ht="15.75">
      <c r="B37" s="105">
        <v>27</v>
      </c>
      <c r="C37" s="103">
        <v>3753.76</v>
      </c>
      <c r="D37" s="103">
        <v>1331.48</v>
      </c>
      <c r="E37" s="103">
        <v>3658.49</v>
      </c>
      <c r="F37" s="103">
        <v>651.06</v>
      </c>
      <c r="G37" s="103">
        <v>18885.54</v>
      </c>
      <c r="H37" s="103">
        <v>872.16</v>
      </c>
      <c r="I37" s="103">
        <v>1437.08</v>
      </c>
      <c r="J37" s="103">
        <v>19176.97</v>
      </c>
      <c r="K37" s="103">
        <v>1480.96</v>
      </c>
      <c r="L37" s="103">
        <v>437.97</v>
      </c>
      <c r="M37" s="103">
        <v>130047.48999999999</v>
      </c>
      <c r="N37" s="104">
        <f t="shared" si="0"/>
        <v>181732.96</v>
      </c>
      <c r="O37" s="100">
        <f>Лист1!P39</f>
        <v>34.62</v>
      </c>
      <c r="P37" s="101"/>
    </row>
    <row r="38" spans="2:16" ht="15.75">
      <c r="B38" s="105">
        <v>28</v>
      </c>
      <c r="C38" s="103">
        <v>3547.26</v>
      </c>
      <c r="D38" s="103">
        <v>1371.74</v>
      </c>
      <c r="E38" s="103">
        <v>3664.73</v>
      </c>
      <c r="F38" s="103">
        <v>822.49</v>
      </c>
      <c r="G38" s="103">
        <v>18123.94</v>
      </c>
      <c r="H38" s="103">
        <v>870.36</v>
      </c>
      <c r="I38" s="103">
        <v>1448.15</v>
      </c>
      <c r="J38" s="103">
        <v>19843.46</v>
      </c>
      <c r="K38" s="103">
        <v>1428.51</v>
      </c>
      <c r="L38" s="103">
        <v>418.25</v>
      </c>
      <c r="M38" s="103">
        <v>105531.84</v>
      </c>
      <c r="N38" s="104">
        <f t="shared" si="0"/>
        <v>157070.72999999998</v>
      </c>
      <c r="O38" s="100">
        <f>Лист1!P40</f>
        <v>34.58</v>
      </c>
      <c r="P38" s="101"/>
    </row>
    <row r="39" spans="2:16" ht="12.75" customHeight="1">
      <c r="B39" s="105">
        <v>29</v>
      </c>
      <c r="C39" s="103">
        <v>3444.62</v>
      </c>
      <c r="D39" s="103">
        <v>1599.44</v>
      </c>
      <c r="E39" s="103">
        <v>3773.51</v>
      </c>
      <c r="F39" s="103">
        <v>803.83</v>
      </c>
      <c r="G39" s="103">
        <v>18251.73</v>
      </c>
      <c r="H39" s="103">
        <v>839.5</v>
      </c>
      <c r="I39" s="103">
        <v>1410.65</v>
      </c>
      <c r="J39" s="103">
        <v>21250.43</v>
      </c>
      <c r="K39" s="103">
        <v>1620.32</v>
      </c>
      <c r="L39" s="103">
        <v>485.02</v>
      </c>
      <c r="M39" s="103">
        <v>104952.29000000001</v>
      </c>
      <c r="N39" s="104">
        <f t="shared" si="0"/>
        <v>158431.34</v>
      </c>
      <c r="O39" s="100">
        <f>Лист1!P41</f>
        <v>34.52</v>
      </c>
      <c r="P39" s="101"/>
    </row>
    <row r="40" spans="2:16" ht="12.75" customHeight="1">
      <c r="B40" s="105">
        <v>30</v>
      </c>
      <c r="C40" s="103">
        <v>3515.76</v>
      </c>
      <c r="D40" s="103">
        <v>1302.37</v>
      </c>
      <c r="E40" s="103">
        <v>3408.24</v>
      </c>
      <c r="F40" s="103">
        <v>714.15</v>
      </c>
      <c r="G40" s="103">
        <v>15083.99</v>
      </c>
      <c r="H40" s="103">
        <v>814.3</v>
      </c>
      <c r="I40" s="103">
        <v>1292.23</v>
      </c>
      <c r="J40" s="103">
        <v>16594.01</v>
      </c>
      <c r="K40" s="103">
        <v>1446.74</v>
      </c>
      <c r="L40" s="103">
        <v>408.88</v>
      </c>
      <c r="M40" s="103">
        <v>88942.98</v>
      </c>
      <c r="N40" s="104">
        <f t="shared" si="0"/>
        <v>133523.65</v>
      </c>
      <c r="O40" s="100">
        <f>Лист1!P42</f>
        <v>34.43</v>
      </c>
      <c r="P40" s="101"/>
    </row>
    <row r="41" spans="2:16" ht="12.75" customHeight="1">
      <c r="B41" s="105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  <c r="O41" s="100"/>
      <c r="P41" s="101"/>
    </row>
    <row r="42" spans="2:16" ht="26.25" customHeight="1" thickBot="1">
      <c r="B42" s="106" t="s">
        <v>46</v>
      </c>
      <c r="C42" s="107">
        <f aca="true" t="shared" si="1" ref="C42:M42">SUM(C11:C41)</f>
        <v>72772.88999999998</v>
      </c>
      <c r="D42" s="107">
        <f t="shared" si="1"/>
        <v>25805.27</v>
      </c>
      <c r="E42" s="107">
        <f t="shared" si="1"/>
        <v>86362.21</v>
      </c>
      <c r="F42" s="107">
        <f t="shared" si="1"/>
        <v>18923.710000000006</v>
      </c>
      <c r="G42" s="107">
        <f t="shared" si="1"/>
        <v>388074.5899999999</v>
      </c>
      <c r="H42" s="107">
        <f t="shared" si="1"/>
        <v>19711.04</v>
      </c>
      <c r="I42" s="107">
        <f t="shared" si="1"/>
        <v>31052.160000000007</v>
      </c>
      <c r="J42" s="107">
        <f t="shared" si="1"/>
        <v>320503.66000000003</v>
      </c>
      <c r="K42" s="107">
        <f t="shared" si="1"/>
        <v>33806.02</v>
      </c>
      <c r="L42" s="107">
        <f t="shared" si="1"/>
        <v>8772.95</v>
      </c>
      <c r="M42" s="107">
        <f t="shared" si="1"/>
        <v>2580873.4099999997</v>
      </c>
      <c r="N42" s="108">
        <f>SUM(N11:N41)</f>
        <v>3586657.91</v>
      </c>
      <c r="O42" s="109">
        <f>SUMPRODUCT(O11:O41,N11:N41)/SUM(N11:N41)</f>
        <v>34.552985230726954</v>
      </c>
      <c r="P42" s="110"/>
    </row>
    <row r="43" spans="2:16" ht="14.25" customHeight="1" hidden="1">
      <c r="B43" s="111">
        <v>31</v>
      </c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</row>
    <row r="44" spans="3:4" ht="0.75" customHeight="1">
      <c r="C44" s="1"/>
      <c r="D44" s="1"/>
    </row>
    <row r="45" spans="3:12" ht="15">
      <c r="C45" s="115" t="s">
        <v>59</v>
      </c>
      <c r="D45" s="115"/>
      <c r="E45" s="115"/>
      <c r="F45" s="116"/>
      <c r="G45" s="117"/>
      <c r="H45" s="117"/>
      <c r="I45" s="117"/>
      <c r="J45" s="116"/>
      <c r="K45" s="118" t="s">
        <v>60</v>
      </c>
      <c r="L45" s="118"/>
    </row>
    <row r="46" spans="3:12" ht="12.75">
      <c r="C46" s="119" t="s">
        <v>61</v>
      </c>
      <c r="D46" s="119"/>
      <c r="E46" s="119"/>
      <c r="G46" s="120" t="s">
        <v>1</v>
      </c>
      <c r="H46" s="120"/>
      <c r="I46" s="120"/>
      <c r="K46" s="121" t="s">
        <v>62</v>
      </c>
      <c r="L46" s="121"/>
    </row>
    <row r="47" spans="3:12" ht="15">
      <c r="C47" s="115" t="s">
        <v>63</v>
      </c>
      <c r="D47" s="115"/>
      <c r="E47" s="115"/>
      <c r="F47" s="116"/>
      <c r="G47" s="117"/>
      <c r="H47" s="117"/>
      <c r="I47" s="117"/>
      <c r="J47" s="116"/>
      <c r="K47" s="118" t="s">
        <v>64</v>
      </c>
      <c r="L47" s="118"/>
    </row>
    <row r="48" spans="3:12" ht="12.75">
      <c r="C48" s="40" t="s">
        <v>65</v>
      </c>
      <c r="D48" s="40"/>
      <c r="E48" s="40"/>
      <c r="G48" s="120" t="s">
        <v>1</v>
      </c>
      <c r="H48" s="120"/>
      <c r="I48" s="120"/>
      <c r="K48" s="121" t="s">
        <v>62</v>
      </c>
      <c r="L48" s="121"/>
    </row>
  </sheetData>
  <sheetProtection/>
  <mergeCells count="27">
    <mergeCell ref="C47:E47"/>
    <mergeCell ref="K47:L47"/>
    <mergeCell ref="G48:I48"/>
    <mergeCell ref="K48:L48"/>
    <mergeCell ref="L8:L10"/>
    <mergeCell ref="M8:M10"/>
    <mergeCell ref="C45:E45"/>
    <mergeCell ref="K45:L45"/>
    <mergeCell ref="C46:E46"/>
    <mergeCell ref="G46:I46"/>
    <mergeCell ref="K46:L46"/>
    <mergeCell ref="F8:F10"/>
    <mergeCell ref="G8:G10"/>
    <mergeCell ref="H8:H10"/>
    <mergeCell ref="I8:I10"/>
    <mergeCell ref="J8:J10"/>
    <mergeCell ref="K8:K10"/>
    <mergeCell ref="C1:O1"/>
    <mergeCell ref="B2:O5"/>
    <mergeCell ref="B6:P6"/>
    <mergeCell ref="B7:B10"/>
    <mergeCell ref="C7:M7"/>
    <mergeCell ref="N7:N10"/>
    <mergeCell ref="O7:O10"/>
    <mergeCell ref="C8:C10"/>
    <mergeCell ref="D8:D10"/>
    <mergeCell ref="E8:E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Тертычный Сергей Владимирович</cp:lastModifiedBy>
  <cp:lastPrinted>2016-10-03T06:34:56Z</cp:lastPrinted>
  <dcterms:created xsi:type="dcterms:W3CDTF">2010-01-29T08:37:16Z</dcterms:created>
  <dcterms:modified xsi:type="dcterms:W3CDTF">2016-10-05T10:08:53Z</dcterms:modified>
  <cp:category/>
  <cp:version/>
  <cp:contentType/>
  <cp:contentStatus/>
</cp:coreProperties>
</file>