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1"/>
  </bookViews>
  <sheets>
    <sheet name="Лист1" sheetId="1" r:id="rId1"/>
    <sheet name="Лист2" sheetId="2" r:id="rId2"/>
  </sheets>
  <externalReferences>
    <externalReference r:id="rId5"/>
  </externalReferences>
  <definedNames>
    <definedName name="_Hlk21234135" localSheetId="0">'Лист1'!#REF!</definedName>
    <definedName name="OLE_LINK2" localSheetId="0">'Лист1'!$W$10</definedName>
    <definedName name="OLE_LINK3" localSheetId="0">'Лист1'!$X$9</definedName>
    <definedName name="OLE_LINK5" localSheetId="0">'Лист1'!#REF!</definedName>
    <definedName name="_xlnm.Print_Area" localSheetId="0">'Лист1'!$A$1:$Y$49</definedName>
  </definedNames>
  <calcPr fullCalcOnLoad="1"/>
</workbook>
</file>

<file path=xl/sharedStrings.xml><?xml version="1.0" encoding="utf-8"?>
<sst xmlns="http://schemas.openxmlformats.org/spreadsheetml/2006/main" count="97" uniqueCount="82">
  <si>
    <t>прізвище</t>
  </si>
  <si>
    <t>підпис</t>
  </si>
  <si>
    <r>
      <t>дата</t>
    </r>
    <r>
      <rPr>
        <u val="single"/>
        <sz val="10"/>
        <rFont val="Times New Roman"/>
        <family val="1"/>
      </rPr>
      <t xml:space="preserve">     </t>
    </r>
  </si>
  <si>
    <t>Вимірювальна хіміко-аналітична лабораторія</t>
  </si>
  <si>
    <t>ПАТ "УКРТРАНСГАЗ"</t>
  </si>
  <si>
    <r>
      <t>густина кг/м</t>
    </r>
    <r>
      <rPr>
        <sz val="8"/>
        <rFont val="Calibri"/>
        <family val="2"/>
      </rPr>
      <t>³</t>
    </r>
  </si>
  <si>
    <r>
      <t>теплота зоряння нижча МДж/м</t>
    </r>
    <r>
      <rPr>
        <sz val="8"/>
        <rFont val="Calibri"/>
        <family val="2"/>
      </rPr>
      <t>³</t>
    </r>
  </si>
  <si>
    <t>Теплота згоряння вища МДж/м³</t>
  </si>
  <si>
    <t>теплота зоряння нижча кКал/м³</t>
  </si>
  <si>
    <t>Теплота згоряння вища кКал/м³</t>
  </si>
  <si>
    <t>число Воббе вище МДж/м³</t>
  </si>
  <si>
    <t>Число місяця</t>
  </si>
  <si>
    <t>метан C1</t>
  </si>
  <si>
    <t>етан C2</t>
  </si>
  <si>
    <t>пропан C3</t>
  </si>
  <si>
    <t>ізо-бутан i-C4</t>
  </si>
  <si>
    <t>н-бутан н  C4</t>
  </si>
  <si>
    <t>нео-пентан нео-C5</t>
  </si>
  <si>
    <t>ізо-пентан i-C5</t>
  </si>
  <si>
    <t>н-пентан н-C5</t>
  </si>
  <si>
    <t>гексани та вищі C6+</t>
  </si>
  <si>
    <t>Кисень О2</t>
  </si>
  <si>
    <t>азот N2</t>
  </si>
  <si>
    <t>діоксид вуглецю CO2</t>
  </si>
  <si>
    <t xml:space="preserve">Маса механічних домішок, мг/м³                    </t>
  </si>
  <si>
    <t xml:space="preserve">Масова концентрація меркаптанової сірки, мг/м³                       </t>
  </si>
  <si>
    <t xml:space="preserve">Масова концентрація сірководню, мг/м³                       </t>
  </si>
  <si>
    <t>Температура точки роси  вологи (Р=3.92 Мпа), ºС</t>
  </si>
  <si>
    <t>Температура точки роси вуглеводнів, ºС</t>
  </si>
  <si>
    <t>ПАСПОРТ ФІЗИКО-ХІМІЧНИХ ПОКАЗНИКІВ ПРИРОДНОГО ГАЗУ</t>
  </si>
  <si>
    <t xml:space="preserve">Компонентний склад, % мол. </t>
  </si>
  <si>
    <r>
      <t>при 20</t>
    </r>
    <r>
      <rPr>
        <sz val="10"/>
        <rFont val="Calibri"/>
        <family val="2"/>
      </rPr>
      <t>°</t>
    </r>
    <r>
      <rPr>
        <sz val="10"/>
        <rFont val="Arial"/>
        <family val="2"/>
      </rPr>
      <t>С; 101,325 кПа</t>
    </r>
  </si>
  <si>
    <r>
      <t>Філія "УМГ"</t>
    </r>
    <r>
      <rPr>
        <sz val="9"/>
        <rFont val="Arial"/>
        <family val="2"/>
      </rPr>
      <t>ХАРКІВТРАНСГАЗ</t>
    </r>
    <r>
      <rPr>
        <sz val="8"/>
        <rFont val="Arial"/>
        <family val="2"/>
      </rPr>
      <t>"</t>
    </r>
  </si>
  <si>
    <r>
      <t xml:space="preserve">        </t>
    </r>
    <r>
      <rPr>
        <sz val="8"/>
        <rFont val="Times New Roman"/>
        <family val="1"/>
      </rPr>
      <t xml:space="preserve">                  Підрозділу підприємства, якому підпорядкована ВХАЛ</t>
    </r>
  </si>
  <si>
    <r>
      <t xml:space="preserve"> </t>
    </r>
    <r>
      <rPr>
        <sz val="8"/>
        <rFont val="Times New Roman"/>
        <family val="1"/>
      </rPr>
      <t xml:space="preserve">                                     ВХАЛ, де здійснювались аналізи газу</t>
    </r>
  </si>
  <si>
    <t xml:space="preserve"> </t>
  </si>
  <si>
    <t xml:space="preserve">Криворізького  ЛВУМГ </t>
  </si>
  <si>
    <r>
      <t xml:space="preserve">Свідоцтво про атестацію </t>
    </r>
    <r>
      <rPr>
        <b/>
        <sz val="8"/>
        <rFont val="Arial"/>
        <family val="2"/>
      </rPr>
      <t>№ ПЄ0048/2013</t>
    </r>
    <r>
      <rPr>
        <sz val="8"/>
        <rFont val="Arial"/>
        <family val="2"/>
      </rPr>
      <t xml:space="preserve"> дійсне до </t>
    </r>
    <r>
      <rPr>
        <b/>
        <sz val="8"/>
        <rFont val="Arial"/>
        <family val="2"/>
      </rPr>
      <t>16.05.2018 р.</t>
    </r>
  </si>
  <si>
    <t xml:space="preserve">Завідувач ВХАЛ                                                                                                                                     О.Г.Степанова                                                                       </t>
  </si>
  <si>
    <t>&lt;0,0001</t>
  </si>
  <si>
    <r>
      <t xml:space="preserve">по  магістральному газопроводу   ШДО  за період з   </t>
    </r>
    <r>
      <rPr>
        <b/>
        <sz val="10"/>
        <rFont val="Arial"/>
        <family val="2"/>
      </rPr>
      <t>01.09.2016 по 30.09.2016 р.</t>
    </r>
    <r>
      <rPr>
        <sz val="10"/>
        <rFont val="Arial"/>
        <family val="2"/>
      </rPr>
      <t xml:space="preserve"> </t>
    </r>
  </si>
  <si>
    <r>
      <t xml:space="preserve">переданого УМГ "ХАРКІВТРАНСГАЗ" Криворізьким ЛВУМГ по </t>
    </r>
    <r>
      <rPr>
        <b/>
        <sz val="10"/>
        <rFont val="Arial"/>
        <family val="2"/>
      </rPr>
      <t>ГРС1м.Кривий Ріг</t>
    </r>
    <r>
      <rPr>
        <sz val="10"/>
        <rFont val="Arial"/>
        <family val="2"/>
      </rPr>
      <t xml:space="preserve">,ГРС 1Ам.Кривий Ріг,  ГРС 2  м.Кривий Ріг,ГРС с.Широке( Мічуріна) , ГРС с.Червоноармійське, ГРС с.Сергіївка, ГРС смт. Софіївка, ГРС с. Гуляй поле, ГРС с.Лозоватка(Преображенка ), ГРС с. Олександрівка, ГРС м. Зеленодольськ , ГРС с.Червона Зірка( Апостолово2), ГРС м. Апостолове, ГРС с. Дмитрівка, ГРС с. Кірове , ГРС с. Лошкарівка, ГРС м.Нікополь, ГРС с. Олександропіль,  ГРС м.Марганець, ГРС м. Орджонікідзе , ГРСс.Південне(Нікополь 2), ГРС с. Новоюлівка, ГРС с.Кам'яне поле та прийнятого ПАТ Криворіжгаз, ПАТ Дніпропетровськгаз Дніпропетровська обл, ВАТ Кіровоградгаз Кіровоградська обл,                        
</t>
    </r>
  </si>
  <si>
    <t xml:space="preserve">          03.10.2016 р.</t>
  </si>
  <si>
    <t>не виявл.</t>
  </si>
  <si>
    <t xml:space="preserve">Начальник  Криворізького  ЛВУМГ                                                                                                   Р.В.Матвієнко                                                            </t>
  </si>
  <si>
    <t>Додаток до Паспорту фізико-хімічних показників природного газу</t>
  </si>
  <si>
    <t xml:space="preserve">Обсяг газу, переданого за добу,  м3 </t>
  </si>
  <si>
    <t>Загальний обсяг газу, м3</t>
  </si>
  <si>
    <t>Теплота згоряння ниижа, (за поточну добу та середньозважене значення за місяць) МДж/м3</t>
  </si>
  <si>
    <t xml:space="preserve">Начальник  Криворізького    ЛВУМГ  </t>
  </si>
  <si>
    <t>Р.В.Матвієнко</t>
  </si>
  <si>
    <t>Керівник підрозділу підприємства</t>
  </si>
  <si>
    <t xml:space="preserve">       прізвище</t>
  </si>
  <si>
    <t>Начальник служби ГВ та М</t>
  </si>
  <si>
    <t>Ю.А.Байда</t>
  </si>
  <si>
    <t>Керівник служби, відповідальної за облік газу</t>
  </si>
  <si>
    <t>Філія УМГ"Харківтрансгаз"</t>
  </si>
  <si>
    <t>Криворізьке ЛВУМГ</t>
  </si>
  <si>
    <t xml:space="preserve">   переданого УМГ "ХАРКІВТРАНСГАЗ" Криворізьким ЛВУМГ по ГРС1м.Кривий Ріг,ГРС 1Ам.Кривий Ріг,  ГРС 2  м.Кривий Ріг,ГРС с.Широке( Мічуріна) ГРС с.Лозоватка(Преображенка ), ГРС Орджонікідзе, ГРС Нікополь, ГРС Марганець, ГРС Дмитрівка, ГРС Лошкарівка, ГРС Олександрополь, ГРС Кірово, ГРС Зеленодольск, ГРС Апостолово, ГРС Червона Зірка, ГРС Червоноармійське  та прийнятого ПАТ Криворіжгаз, ПАТ Дніпропетровськгаз Дніпропетровська обл, ВАТ Кіровоградгаз Кіровоградська обл, </t>
  </si>
  <si>
    <t>ГРС 1 м Кривий Ріг</t>
  </si>
  <si>
    <t>ГРС 1А м Кривий Ріг</t>
  </si>
  <si>
    <t>ГРС 2 м Кривий Ріг</t>
  </si>
  <si>
    <t>ГРС Червоноармійське</t>
  </si>
  <si>
    <t>ГРС Гуляй Поле</t>
  </si>
  <si>
    <t>ГРС Олександрівка</t>
  </si>
  <si>
    <t>ГРС Зеленодольск</t>
  </si>
  <si>
    <t>ГРС Червона Зірка</t>
  </si>
  <si>
    <t>ГРС Апостолово</t>
  </si>
  <si>
    <t>ГРС Дмитрівка</t>
  </si>
  <si>
    <t>ГРС Марганець</t>
  </si>
  <si>
    <t>ГРС Нікополь</t>
  </si>
  <si>
    <t>ГРС Котовського</t>
  </si>
  <si>
    <t>ГРС Олександропіль</t>
  </si>
  <si>
    <t>ГРС Орджонікідзе</t>
  </si>
  <si>
    <t>ГРС Софіївка</t>
  </si>
  <si>
    <t>ГРС Новоюлівкак</t>
  </si>
  <si>
    <t>ГРС Преображенка</t>
  </si>
  <si>
    <t>ГРС с Південне</t>
  </si>
  <si>
    <t>ГРС Широке</t>
  </si>
  <si>
    <t>ГРС Лошкарівка</t>
  </si>
  <si>
    <t xml:space="preserve">  </t>
  </si>
  <si>
    <t xml:space="preserve">  по  магістральному  газопрову   ШДО за період з   01.09.2016 по 30.09.2016 р.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</si>
</sst>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0.0"/>
    <numFmt numFmtId="178" formatCode="0.000"/>
    <numFmt numFmtId="179" formatCode="0.0000"/>
    <numFmt numFmtId="180" formatCode="0.00000"/>
    <numFmt numFmtId="181" formatCode="0.000000"/>
    <numFmt numFmtId="182" formatCode="#,##0.000"/>
  </numFmts>
  <fonts count="62">
    <font>
      <sz val="10"/>
      <name val="Arial Cyr"/>
      <family val="0"/>
    </font>
    <font>
      <sz val="10"/>
      <name val="Times New Roman"/>
      <family val="1"/>
    </font>
    <font>
      <u val="single"/>
      <sz val="10"/>
      <name val="Times New Roman"/>
      <family val="1"/>
    </font>
    <font>
      <sz val="8"/>
      <name val="Times New Roman"/>
      <family val="1"/>
    </font>
    <font>
      <sz val="8"/>
      <name val="Arial Cyr"/>
      <family val="2"/>
    </font>
    <font>
      <sz val="10"/>
      <name val="Arial"/>
      <family val="2"/>
    </font>
    <font>
      <sz val="8"/>
      <name val="Arial"/>
      <family val="2"/>
    </font>
    <font>
      <b/>
      <sz val="10"/>
      <name val="Arial"/>
      <family val="2"/>
    </font>
    <font>
      <b/>
      <sz val="10"/>
      <color indexed="17"/>
      <name val="Arial Cyr"/>
      <family val="0"/>
    </font>
    <font>
      <b/>
      <sz val="8"/>
      <name val="Arial"/>
      <family val="2"/>
    </font>
    <font>
      <b/>
      <sz val="10"/>
      <name val="Arial Cyr"/>
      <family val="0"/>
    </font>
    <font>
      <sz val="9"/>
      <name val="Arial"/>
      <family val="2"/>
    </font>
    <font>
      <sz val="8"/>
      <name val="Calibri"/>
      <family val="2"/>
    </font>
    <font>
      <sz val="10"/>
      <name val="Calibri"/>
      <family val="2"/>
    </font>
    <font>
      <sz val="9"/>
      <name val="Arial Cyr"/>
      <family val="0"/>
    </font>
    <font>
      <b/>
      <sz val="12"/>
      <name val="Arial"/>
      <family val="2"/>
    </font>
    <font>
      <sz val="12"/>
      <name val="Arial"/>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Arial"/>
      <family val="2"/>
    </font>
    <font>
      <sz val="11"/>
      <name val="Arial"/>
      <family val="2"/>
    </font>
    <font>
      <sz val="11"/>
      <name val="Arial Cyr"/>
      <family val="0"/>
    </font>
    <font>
      <b/>
      <sz val="9"/>
      <name val="Arial"/>
      <family val="2"/>
    </font>
    <font>
      <b/>
      <sz val="12"/>
      <name val="Times New Roman"/>
      <family val="1"/>
    </font>
    <font>
      <b/>
      <i/>
      <sz val="9"/>
      <name val="Times New Roman"/>
      <family val="1"/>
    </font>
    <font>
      <b/>
      <i/>
      <sz val="12"/>
      <name val="Times New Roman"/>
      <family val="1"/>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double"/>
      <top>
        <color indexed="63"/>
      </top>
      <bottom style="thin"/>
    </border>
    <border>
      <left>
        <color indexed="63"/>
      </left>
      <right style="medium"/>
      <top>
        <color indexed="63"/>
      </top>
      <bottom style="thin"/>
    </border>
    <border>
      <left style="thin"/>
      <right style="double"/>
      <top style="thin"/>
      <bottom style="thin"/>
    </border>
    <border>
      <left>
        <color indexed="63"/>
      </left>
      <right style="medium"/>
      <top style="thin"/>
      <bottom style="medium"/>
    </border>
    <border>
      <left style="thin"/>
      <right style="double"/>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131">
    <xf numFmtId="0" fontId="0" fillId="0" borderId="0" xfId="0" applyAlignment="1">
      <alignment/>
    </xf>
    <xf numFmtId="0" fontId="1"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4" fillId="0" borderId="10" xfId="0" applyNumberFormat="1" applyFont="1" applyFill="1" applyBorder="1" applyAlignment="1">
      <alignment horizontal="center" vertical="center"/>
    </xf>
    <xf numFmtId="0" fontId="3" fillId="0" borderId="10" xfId="0" applyFont="1" applyFill="1" applyBorder="1" applyAlignment="1">
      <alignment horizontal="center" wrapText="1"/>
    </xf>
    <xf numFmtId="0" fontId="0" fillId="0" borderId="0" xfId="0" applyFill="1" applyAlignment="1">
      <alignment/>
    </xf>
    <xf numFmtId="178" fontId="0" fillId="0" borderId="0" xfId="0" applyNumberFormat="1" applyFill="1" applyAlignment="1">
      <alignment/>
    </xf>
    <xf numFmtId="0" fontId="8" fillId="0" borderId="0" xfId="0" applyFont="1" applyFill="1" applyAlignment="1">
      <alignment horizontal="center"/>
    </xf>
    <xf numFmtId="0" fontId="3" fillId="0" borderId="10" xfId="0" applyNumberFormat="1" applyFont="1" applyFill="1" applyBorder="1" applyAlignment="1">
      <alignment horizontal="center" vertical="center" wrapText="1"/>
    </xf>
    <xf numFmtId="0" fontId="0" fillId="0" borderId="0" xfId="0" applyAlignment="1">
      <alignment/>
    </xf>
    <xf numFmtId="0" fontId="1" fillId="0" borderId="11" xfId="0" applyFont="1" applyBorder="1" applyAlignment="1">
      <alignment/>
    </xf>
    <xf numFmtId="0" fontId="0" fillId="0" borderId="11" xfId="0" applyFont="1" applyBorder="1" applyAlignment="1">
      <alignment/>
    </xf>
    <xf numFmtId="177" fontId="0" fillId="0" borderId="12" xfId="0" applyNumberFormat="1" applyFont="1" applyBorder="1" applyAlignment="1">
      <alignment horizontal="left" vertical="center" wrapText="1"/>
    </xf>
    <xf numFmtId="0" fontId="1" fillId="0" borderId="12" xfId="0" applyFont="1" applyBorder="1" applyAlignment="1">
      <alignment/>
    </xf>
    <xf numFmtId="177" fontId="0" fillId="0" borderId="11" xfId="0" applyNumberFormat="1" applyFont="1" applyBorder="1" applyAlignment="1">
      <alignment horizontal="left" vertical="center" wrapText="1"/>
    </xf>
    <xf numFmtId="2" fontId="0" fillId="0" borderId="0" xfId="0" applyNumberFormat="1" applyFill="1" applyAlignment="1">
      <alignment/>
    </xf>
    <xf numFmtId="179" fontId="3" fillId="33" borderId="10" xfId="0" applyNumberFormat="1" applyFont="1" applyFill="1" applyBorder="1" applyAlignment="1">
      <alignment horizontal="center" wrapText="1"/>
    </xf>
    <xf numFmtId="0" fontId="5" fillId="0" borderId="0" xfId="0" applyFont="1" applyAlignment="1">
      <alignment horizontal="center"/>
    </xf>
    <xf numFmtId="179" fontId="17" fillId="0" borderId="10" xfId="0" applyNumberFormat="1" applyFont="1" applyBorder="1" applyAlignment="1">
      <alignment horizontal="center" wrapText="1"/>
    </xf>
    <xf numFmtId="179" fontId="17" fillId="0" borderId="10" xfId="0" applyNumberFormat="1" applyFont="1" applyFill="1" applyBorder="1" applyAlignment="1">
      <alignment horizontal="center" wrapText="1"/>
    </xf>
    <xf numFmtId="2" fontId="17" fillId="34" borderId="10" xfId="0" applyNumberFormat="1" applyFont="1" applyFill="1" applyBorder="1" applyAlignment="1">
      <alignment horizontal="center" wrapText="1"/>
    </xf>
    <xf numFmtId="1" fontId="17" fillId="34" borderId="10" xfId="0" applyNumberFormat="1" applyFont="1" applyFill="1" applyBorder="1" applyAlignment="1">
      <alignment horizontal="center" wrapText="1"/>
    </xf>
    <xf numFmtId="0" fontId="17" fillId="0" borderId="10" xfId="0" applyFont="1" applyFill="1" applyBorder="1" applyAlignment="1">
      <alignment horizontal="center" wrapText="1"/>
    </xf>
    <xf numFmtId="0" fontId="17" fillId="0" borderId="10" xfId="0" applyFont="1" applyFill="1" applyBorder="1" applyAlignment="1">
      <alignment/>
    </xf>
    <xf numFmtId="0" fontId="17" fillId="0" borderId="10" xfId="0" applyFont="1" applyFill="1" applyBorder="1" applyAlignment="1">
      <alignment horizontal="center"/>
    </xf>
    <xf numFmtId="0" fontId="14" fillId="0" borderId="10" xfId="0" applyFont="1" applyFill="1" applyBorder="1" applyAlignment="1">
      <alignment/>
    </xf>
    <xf numFmtId="1" fontId="17" fillId="0" borderId="10" xfId="0" applyNumberFormat="1" applyFont="1" applyFill="1" applyBorder="1" applyAlignment="1">
      <alignment horizontal="center" wrapText="1"/>
    </xf>
    <xf numFmtId="0" fontId="17" fillId="0" borderId="10" xfId="0" applyFont="1" applyFill="1" applyBorder="1" applyAlignment="1">
      <alignment horizontal="center" vertical="top" wrapText="1"/>
    </xf>
    <xf numFmtId="0" fontId="11" fillId="0" borderId="10" xfId="0" applyFont="1" applyFill="1" applyBorder="1" applyAlignment="1">
      <alignment/>
    </xf>
    <xf numFmtId="177" fontId="17" fillId="0" borderId="10" xfId="0" applyNumberFormat="1" applyFont="1" applyFill="1" applyBorder="1" applyAlignment="1">
      <alignment horizontal="center" wrapText="1"/>
    </xf>
    <xf numFmtId="179" fontId="17" fillId="0" borderId="10" xfId="0" applyNumberFormat="1" applyFont="1" applyFill="1" applyBorder="1" applyAlignment="1">
      <alignment horizontal="center" vertical="top" wrapText="1"/>
    </xf>
    <xf numFmtId="177" fontId="1" fillId="0" borderId="12" xfId="0" applyNumberFormat="1" applyFont="1" applyBorder="1" applyAlignment="1">
      <alignment vertical="center" wrapText="1"/>
    </xf>
    <xf numFmtId="0" fontId="0" fillId="0" borderId="10" xfId="0" applyFill="1" applyBorder="1" applyAlignment="1">
      <alignment/>
    </xf>
    <xf numFmtId="179" fontId="17" fillId="0" borderId="13" xfId="0" applyNumberFormat="1" applyFont="1" applyFill="1" applyBorder="1" applyAlignment="1">
      <alignment horizontal="center" wrapText="1"/>
    </xf>
    <xf numFmtId="0" fontId="1" fillId="0" borderId="10" xfId="0" applyFont="1" applyFill="1" applyBorder="1" applyAlignment="1">
      <alignment horizontal="center"/>
    </xf>
    <xf numFmtId="179" fontId="1" fillId="0" borderId="10" xfId="0" applyNumberFormat="1" applyFont="1" applyFill="1" applyBorder="1" applyAlignment="1">
      <alignment horizontal="center"/>
    </xf>
    <xf numFmtId="179" fontId="1" fillId="0" borderId="0" xfId="0" applyNumberFormat="1" applyFont="1" applyFill="1" applyAlignment="1">
      <alignment horizontal="center"/>
    </xf>
    <xf numFmtId="179" fontId="17" fillId="0" borderId="10" xfId="0" applyNumberFormat="1" applyFont="1" applyFill="1" applyBorder="1" applyAlignment="1">
      <alignment wrapText="1"/>
    </xf>
    <xf numFmtId="0" fontId="17" fillId="0" borderId="10" xfId="0" applyFont="1" applyFill="1" applyBorder="1" applyAlignment="1">
      <alignment wrapText="1"/>
    </xf>
    <xf numFmtId="0" fontId="11" fillId="0" borderId="14" xfId="0" applyFont="1" applyBorder="1" applyAlignment="1">
      <alignment horizontal="center" textRotation="90" wrapText="1"/>
    </xf>
    <xf numFmtId="0" fontId="11" fillId="0" borderId="13" xfId="0" applyFont="1" applyBorder="1" applyAlignment="1">
      <alignment horizontal="center" textRotation="90" wrapText="1"/>
    </xf>
    <xf numFmtId="0" fontId="11" fillId="0" borderId="15" xfId="0" applyFont="1" applyBorder="1" applyAlignment="1">
      <alignment horizontal="center" textRotation="90" wrapText="1"/>
    </xf>
    <xf numFmtId="0" fontId="6" fillId="0" borderId="14" xfId="0" applyFont="1" applyBorder="1" applyAlignment="1">
      <alignment horizontal="center" textRotation="90" wrapText="1"/>
    </xf>
    <xf numFmtId="0" fontId="6" fillId="0" borderId="13" xfId="0" applyFont="1" applyBorder="1" applyAlignment="1">
      <alignment horizontal="center" textRotation="90" wrapText="1"/>
    </xf>
    <xf numFmtId="0" fontId="6" fillId="0" borderId="15" xfId="0" applyFont="1" applyBorder="1" applyAlignment="1">
      <alignment horizontal="center" textRotation="90" wrapText="1"/>
    </xf>
    <xf numFmtId="0" fontId="14" fillId="0" borderId="14" xfId="0" applyFont="1" applyBorder="1" applyAlignment="1">
      <alignment horizontal="center" textRotation="90" wrapText="1"/>
    </xf>
    <xf numFmtId="0" fontId="14" fillId="0" borderId="13" xfId="0" applyFont="1" applyBorder="1" applyAlignment="1">
      <alignment horizontal="center" textRotation="90" wrapText="1"/>
    </xf>
    <xf numFmtId="0" fontId="14" fillId="0" borderId="15" xfId="0" applyFont="1" applyBorder="1" applyAlignment="1">
      <alignment horizontal="center" textRotation="90" wrapText="1"/>
    </xf>
    <xf numFmtId="0" fontId="7" fillId="0" borderId="0" xfId="0" applyFont="1" applyAlignment="1">
      <alignment/>
    </xf>
    <xf numFmtId="0" fontId="5" fillId="0" borderId="0" xfId="0" applyFont="1" applyAlignment="1">
      <alignment/>
    </xf>
    <xf numFmtId="0" fontId="5" fillId="0" borderId="0" xfId="0" applyFont="1" applyAlignment="1">
      <alignment horizontal="center" wrapText="1"/>
    </xf>
    <xf numFmtId="0" fontId="5" fillId="0" borderId="11" xfId="0" applyFont="1" applyBorder="1" applyAlignment="1">
      <alignment horizontal="center" vertical="center"/>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15" fillId="0" borderId="0" xfId="0" applyFont="1" applyAlignment="1">
      <alignment horizontal="center"/>
    </xf>
    <xf numFmtId="0" fontId="16" fillId="0" borderId="0" xfId="0" applyFont="1" applyAlignment="1">
      <alignment/>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11" xfId="0" applyFont="1" applyBorder="1" applyAlignment="1">
      <alignment horizontal="center"/>
    </xf>
    <xf numFmtId="0" fontId="4" fillId="0" borderId="14" xfId="0" applyFont="1" applyBorder="1" applyAlignment="1">
      <alignment horizontal="center" textRotation="90" wrapText="1"/>
    </xf>
    <xf numFmtId="0" fontId="4" fillId="0" borderId="13" xfId="0" applyFont="1" applyBorder="1" applyAlignment="1">
      <alignment horizontal="center" textRotation="90" wrapText="1"/>
    </xf>
    <xf numFmtId="0" fontId="4" fillId="0" borderId="15" xfId="0" applyFont="1" applyBorder="1" applyAlignment="1">
      <alignment horizontal="center" textRotation="90" wrapText="1"/>
    </xf>
    <xf numFmtId="0" fontId="6" fillId="0" borderId="14" xfId="0" applyFont="1" applyBorder="1" applyAlignment="1">
      <alignment textRotation="90" wrapText="1"/>
    </xf>
    <xf numFmtId="0" fontId="6" fillId="0" borderId="13" xfId="0" applyFont="1" applyBorder="1" applyAlignment="1">
      <alignment textRotation="90" wrapText="1"/>
    </xf>
    <xf numFmtId="0" fontId="6" fillId="0" borderId="15" xfId="0" applyFont="1" applyBorder="1" applyAlignment="1">
      <alignment textRotation="90" wrapText="1"/>
    </xf>
    <xf numFmtId="0" fontId="0" fillId="0" borderId="0" xfId="0" applyFont="1" applyAlignment="1">
      <alignment/>
    </xf>
    <xf numFmtId="0" fontId="36"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vertical="center" wrapText="1"/>
    </xf>
    <xf numFmtId="0" fontId="38" fillId="0" borderId="0" xfId="0" applyFont="1" applyAlignment="1">
      <alignment horizontal="center" vertical="center"/>
    </xf>
    <xf numFmtId="0" fontId="37" fillId="0" borderId="0" xfId="0" applyFont="1" applyAlignment="1">
      <alignment horizontal="center" vertical="center"/>
    </xf>
    <xf numFmtId="0" fontId="38" fillId="0" borderId="0" xfId="0" applyFont="1" applyBorder="1" applyAlignment="1">
      <alignment horizontal="center"/>
    </xf>
    <xf numFmtId="0" fontId="5" fillId="0" borderId="0" xfId="0" applyFont="1" applyBorder="1" applyAlignment="1">
      <alignment horizontal="center" vertical="center"/>
    </xf>
    <xf numFmtId="0" fontId="11" fillId="0" borderId="19" xfId="0" applyFont="1" applyBorder="1" applyAlignment="1">
      <alignment horizontal="center" vertical="center" textRotation="90" wrapText="1"/>
    </xf>
    <xf numFmtId="0" fontId="11" fillId="0" borderId="20" xfId="0" applyFont="1" applyBorder="1" applyAlignment="1">
      <alignment horizontal="center" vertical="center" wrapText="1"/>
    </xf>
    <xf numFmtId="0" fontId="39" fillId="0" borderId="20"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39" fillId="0" borderId="0" xfId="0" applyFont="1" applyBorder="1" applyAlignment="1">
      <alignment horizontal="center" vertical="center" textRotation="90" wrapText="1"/>
    </xf>
    <xf numFmtId="0" fontId="11" fillId="0" borderId="22"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39" fillId="0" borderId="10"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4" fillId="0" borderId="24" xfId="0" applyFont="1" applyBorder="1" applyAlignment="1">
      <alignment horizontal="center" vertical="center" wrapText="1"/>
    </xf>
    <xf numFmtId="0" fontId="11" fillId="0" borderId="25"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14" fillId="0" borderId="27" xfId="0" applyNumberFormat="1" applyFont="1" applyBorder="1" applyAlignment="1">
      <alignment horizontal="center" vertical="center"/>
    </xf>
    <xf numFmtId="182" fontId="17" fillId="0" borderId="15" xfId="0" applyNumberFormat="1" applyFont="1" applyBorder="1" applyAlignment="1">
      <alignment horizontal="center"/>
    </xf>
    <xf numFmtId="182" fontId="40" fillId="0" borderId="28" xfId="0" applyNumberFormat="1" applyFont="1" applyBorder="1" applyAlignment="1">
      <alignment horizontal="center" wrapText="1"/>
    </xf>
    <xf numFmtId="2" fontId="17" fillId="0" borderId="29" xfId="0" applyNumberFormat="1" applyFont="1" applyBorder="1" applyAlignment="1">
      <alignment horizontal="center" wrapText="1"/>
    </xf>
    <xf numFmtId="2" fontId="40" fillId="0" borderId="0" xfId="0" applyNumberFormat="1" applyFont="1" applyBorder="1" applyAlignment="1">
      <alignment horizontal="center" wrapText="1"/>
    </xf>
    <xf numFmtId="0" fontId="14" fillId="0" borderId="22" xfId="0" applyNumberFormat="1" applyFont="1" applyBorder="1" applyAlignment="1">
      <alignment horizontal="center" vertical="center"/>
    </xf>
    <xf numFmtId="182" fontId="17" fillId="0" borderId="10" xfId="0" applyNumberFormat="1" applyFont="1" applyBorder="1" applyAlignment="1">
      <alignment horizontal="center"/>
    </xf>
    <xf numFmtId="182" fontId="40" fillId="0" borderId="30" xfId="0" applyNumberFormat="1" applyFont="1" applyBorder="1" applyAlignment="1">
      <alignment horizontal="center" wrapText="1"/>
    </xf>
    <xf numFmtId="0" fontId="17" fillId="0" borderId="22" xfId="0" applyNumberFormat="1" applyFont="1" applyBorder="1" applyAlignment="1">
      <alignment horizontal="center" vertical="center" wrapText="1"/>
    </xf>
    <xf numFmtId="0" fontId="17" fillId="0" borderId="24" xfId="0" applyNumberFormat="1" applyFont="1" applyBorder="1" applyAlignment="1">
      <alignment horizontal="center" vertical="center" wrapText="1"/>
    </xf>
    <xf numFmtId="2" fontId="42" fillId="0" borderId="31" xfId="0" applyNumberFormat="1" applyFont="1" applyBorder="1" applyAlignment="1">
      <alignment horizontal="center" vertical="center" wrapText="1"/>
    </xf>
    <xf numFmtId="2" fontId="42" fillId="0" borderId="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17" fillId="0" borderId="15" xfId="0" applyNumberFormat="1" applyFont="1" applyBorder="1" applyAlignment="1">
      <alignment horizontal="center" vertical="top" wrapText="1"/>
    </xf>
    <xf numFmtId="178" fontId="17" fillId="0" borderId="15" xfId="0" applyNumberFormat="1" applyFont="1" applyBorder="1" applyAlignment="1">
      <alignment horizontal="center" wrapText="1"/>
    </xf>
    <xf numFmtId="177" fontId="17" fillId="0" borderId="0" xfId="0" applyNumberFormat="1" applyFont="1" applyBorder="1" applyAlignment="1">
      <alignment horizontal="center" wrapText="1"/>
    </xf>
    <xf numFmtId="0" fontId="43" fillId="0" borderId="11" xfId="0" applyFont="1" applyBorder="1" applyAlignment="1">
      <alignment horizontal="left"/>
    </xf>
    <xf numFmtId="0" fontId="38" fillId="0" borderId="0" xfId="0" applyFont="1" applyBorder="1" applyAlignment="1">
      <alignment/>
    </xf>
    <xf numFmtId="0" fontId="38" fillId="0" borderId="11" xfId="0" applyFont="1" applyBorder="1" applyAlignment="1">
      <alignment/>
    </xf>
    <xf numFmtId="0" fontId="38" fillId="0" borderId="11" xfId="0" applyFont="1" applyBorder="1" applyAlignment="1">
      <alignment horizontal="center"/>
    </xf>
    <xf numFmtId="0" fontId="1" fillId="0" borderId="0" xfId="0" applyFont="1" applyAlignment="1">
      <alignment horizontal="left"/>
    </xf>
    <xf numFmtId="0" fontId="4" fillId="0" borderId="12" xfId="0" applyFont="1" applyBorder="1" applyAlignment="1">
      <alignment horizontal="center"/>
    </xf>
    <xf numFmtId="0" fontId="4" fillId="0" borderId="0" xfId="0" applyFont="1" applyAlignment="1">
      <alignment horizontal="center"/>
    </xf>
    <xf numFmtId="0" fontId="1" fillId="0" borderId="0" xfId="0" applyFont="1" applyAlignment="1">
      <alignment/>
    </xf>
    <xf numFmtId="0" fontId="11" fillId="0" borderId="0" xfId="0" applyFont="1" applyAlignment="1">
      <alignment/>
    </xf>
    <xf numFmtId="0" fontId="10" fillId="0" borderId="0" xfId="0" applyFont="1" applyAlignment="1">
      <alignment/>
    </xf>
    <xf numFmtId="0" fontId="39" fillId="0" borderId="0" xfId="0" applyFont="1" applyAlignment="1">
      <alignment/>
    </xf>
    <xf numFmtId="0" fontId="0" fillId="0" borderId="0" xfId="0" applyNumberFormat="1" applyFont="1" applyAlignment="1">
      <alignment horizontal="center" wrapText="1"/>
    </xf>
    <xf numFmtId="2" fontId="0" fillId="0" borderId="0" xfId="0" applyNumberFormat="1" applyFont="1" applyAlignment="1">
      <alignment/>
    </xf>
    <xf numFmtId="1" fontId="41" fillId="0" borderId="25" xfId="0" applyNumberFormat="1" applyFont="1" applyBorder="1" applyAlignment="1">
      <alignment horizontal="center" vertical="center" wrapText="1"/>
    </xf>
    <xf numFmtId="1" fontId="40" fillId="0" borderId="32"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38" fillId="0" borderId="0" xfId="0" applyFont="1" applyBorder="1" applyAlignment="1">
      <alignment horizontal="left"/>
    </xf>
    <xf numFmtId="0" fontId="10" fillId="0" borderId="0" xfId="0" applyFont="1" applyBorder="1" applyAlignment="1">
      <alignment/>
    </xf>
    <xf numFmtId="0" fontId="4" fillId="0" borderId="0" xfId="0" applyFont="1" applyAlignment="1">
      <alignment horizontal="left"/>
    </xf>
    <xf numFmtId="0" fontId="4" fillId="0" borderId="0" xfId="0"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rtychnyy-sv\Documents\&#1044;&#1086;&#1076;&#1072;&#1090;&#1082;&#1086;&#1084;%20&#1076;&#1086;%20&#1087;&#1072;&#1089;&#1087;&#1086;&#1088;&#1090;&#1091;%20&#1079;%20&#1088;&#1086;&#1079;&#1088;&#1072;&#1093;&#1091;&#1085;&#1082;&#1086;&#1084;%2008.%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ДО (Софиевка)"/>
      <sheetName val="Додаток ШДО (Софиевка)"/>
      <sheetName val="ШДО"/>
      <sheetName val="Додаток ШДО"/>
      <sheetName val="ШДО+ЕККР"/>
      <sheetName val="Додаток ШДО+Єккр)"/>
      <sheetName val="ЕККР"/>
      <sheetName val="Додаток Єккр"/>
      <sheetName val="ШДО Днепр"/>
      <sheetName val="Додаток ШДО Днепр"/>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D51"/>
  <sheetViews>
    <sheetView zoomScaleSheetLayoutView="118" workbookViewId="0" topLeftCell="A7">
      <selection activeCell="S54" sqref="S54"/>
    </sheetView>
  </sheetViews>
  <sheetFormatPr defaultColWidth="9.00390625" defaultRowHeight="12.75"/>
  <cols>
    <col min="1" max="1" width="1.00390625" style="0" customWidth="1"/>
    <col min="2" max="2" width="4.75390625" style="0" customWidth="1"/>
    <col min="3" max="20" width="7.125" style="0" customWidth="1"/>
    <col min="21" max="21" width="6.00390625" style="0" customWidth="1"/>
    <col min="22" max="22" width="5.375" style="0" customWidth="1"/>
    <col min="23" max="24" width="7.75390625" style="0" customWidth="1"/>
    <col min="25" max="25" width="8.25390625" style="0" customWidth="1"/>
    <col min="26" max="26" width="7.75390625" style="0" customWidth="1"/>
    <col min="29" max="29" width="9.125" style="5" customWidth="1"/>
  </cols>
  <sheetData>
    <row r="1" spans="2:27" ht="12.75">
      <c r="B1" s="3" t="s">
        <v>4</v>
      </c>
      <c r="C1" s="3"/>
      <c r="D1" s="3"/>
      <c r="E1" s="3"/>
      <c r="F1" s="3"/>
      <c r="G1" s="3"/>
      <c r="I1" s="3"/>
      <c r="J1" s="3"/>
      <c r="K1" s="3"/>
      <c r="L1" s="3"/>
      <c r="M1" s="4"/>
      <c r="N1" s="4"/>
      <c r="O1" s="4"/>
      <c r="P1" s="4"/>
      <c r="Q1" s="4"/>
      <c r="R1" s="4"/>
      <c r="S1" s="4"/>
      <c r="T1" s="4"/>
      <c r="U1" s="4"/>
      <c r="V1" s="4"/>
      <c r="W1" s="4"/>
      <c r="X1" s="4"/>
      <c r="Y1" s="4"/>
      <c r="Z1" s="4"/>
      <c r="AA1" s="4"/>
    </row>
    <row r="2" spans="2:27" ht="12.75">
      <c r="B2" s="3" t="s">
        <v>32</v>
      </c>
      <c r="C2" s="3"/>
      <c r="D2" s="3"/>
      <c r="E2" s="3"/>
      <c r="F2" s="3"/>
      <c r="G2" s="3"/>
      <c r="I2" s="3"/>
      <c r="J2" s="3"/>
      <c r="K2" s="3"/>
      <c r="L2" s="3"/>
      <c r="M2" s="4"/>
      <c r="N2" s="4"/>
      <c r="O2" s="4"/>
      <c r="P2" s="4"/>
      <c r="Q2" s="4"/>
      <c r="R2" s="4"/>
      <c r="S2" s="4"/>
      <c r="T2" s="4"/>
      <c r="U2" s="4"/>
      <c r="V2" s="4"/>
      <c r="W2" s="52"/>
      <c r="X2" s="53"/>
      <c r="Y2" s="53"/>
      <c r="Z2" s="4"/>
      <c r="AA2" s="4"/>
    </row>
    <row r="3" spans="2:27" ht="12.75">
      <c r="B3" s="6" t="s">
        <v>36</v>
      </c>
      <c r="C3" s="3"/>
      <c r="D3" s="3"/>
      <c r="E3" s="3"/>
      <c r="F3" s="3"/>
      <c r="G3" s="3"/>
      <c r="I3" s="3"/>
      <c r="J3" s="3"/>
      <c r="K3" s="3"/>
      <c r="L3" s="3"/>
      <c r="M3" s="4"/>
      <c r="N3" s="4"/>
      <c r="O3" s="4"/>
      <c r="P3" s="4"/>
      <c r="Q3" s="4"/>
      <c r="R3" s="4"/>
      <c r="S3" s="4"/>
      <c r="T3" s="4"/>
      <c r="U3" s="4"/>
      <c r="V3" s="4"/>
      <c r="W3" s="4"/>
      <c r="X3" s="21"/>
      <c r="Y3" s="4"/>
      <c r="Z3" s="4"/>
      <c r="AA3" s="4"/>
    </row>
    <row r="4" spans="2:27" ht="12.75">
      <c r="B4" s="3" t="s">
        <v>3</v>
      </c>
      <c r="C4" s="3"/>
      <c r="D4" s="3"/>
      <c r="E4" s="3"/>
      <c r="F4" s="3"/>
      <c r="G4" s="3"/>
      <c r="I4" s="3"/>
      <c r="J4" s="3"/>
      <c r="K4" s="3"/>
      <c r="L4" s="3"/>
      <c r="M4" s="4"/>
      <c r="N4" s="4"/>
      <c r="O4" s="4"/>
      <c r="P4" s="4"/>
      <c r="Q4" s="4"/>
      <c r="R4" s="4"/>
      <c r="S4" s="4"/>
      <c r="T4" s="4"/>
      <c r="U4" s="4"/>
      <c r="V4" s="4"/>
      <c r="W4" s="4"/>
      <c r="X4" s="4"/>
      <c r="Y4" s="4"/>
      <c r="Z4" s="4"/>
      <c r="AA4" s="4"/>
    </row>
    <row r="5" spans="2:27" ht="12.75">
      <c r="B5" s="3" t="s">
        <v>37</v>
      </c>
      <c r="C5" s="3"/>
      <c r="D5" s="3"/>
      <c r="E5" s="3"/>
      <c r="F5" s="3"/>
      <c r="G5" s="3"/>
      <c r="I5" s="3"/>
      <c r="J5" s="3"/>
      <c r="K5" s="3"/>
      <c r="L5" s="3"/>
      <c r="M5" s="4"/>
      <c r="N5" s="4"/>
      <c r="O5" s="4"/>
      <c r="P5" s="4"/>
      <c r="Q5" s="4"/>
      <c r="R5" s="4"/>
      <c r="S5" s="4"/>
      <c r="T5" s="4"/>
      <c r="U5" s="4"/>
      <c r="V5" s="4"/>
      <c r="W5" s="4"/>
      <c r="X5" s="4"/>
      <c r="Y5" s="4"/>
      <c r="Z5" s="4"/>
      <c r="AA5" s="4"/>
    </row>
    <row r="6" spans="3:27" ht="15.75" customHeight="1">
      <c r="C6" s="59" t="s">
        <v>29</v>
      </c>
      <c r="D6" s="59"/>
      <c r="E6" s="59"/>
      <c r="F6" s="59"/>
      <c r="G6" s="59"/>
      <c r="H6" s="59"/>
      <c r="I6" s="59"/>
      <c r="J6" s="59"/>
      <c r="K6" s="59"/>
      <c r="L6" s="59"/>
      <c r="M6" s="59"/>
      <c r="N6" s="59"/>
      <c r="O6" s="59"/>
      <c r="P6" s="59"/>
      <c r="Q6" s="59"/>
      <c r="R6" s="59"/>
      <c r="S6" s="59"/>
      <c r="T6" s="59"/>
      <c r="U6" s="59"/>
      <c r="V6" s="59"/>
      <c r="W6" s="59"/>
      <c r="X6" s="59"/>
      <c r="Y6" s="59"/>
      <c r="Z6" s="59"/>
      <c r="AA6" s="60"/>
    </row>
    <row r="7" spans="2:27" ht="63" customHeight="1">
      <c r="B7" s="54" t="s">
        <v>41</v>
      </c>
      <c r="C7" s="54"/>
      <c r="D7" s="54"/>
      <c r="E7" s="54"/>
      <c r="F7" s="54"/>
      <c r="G7" s="54"/>
      <c r="H7" s="54"/>
      <c r="I7" s="54"/>
      <c r="J7" s="54"/>
      <c r="K7" s="54"/>
      <c r="L7" s="54"/>
      <c r="M7" s="54"/>
      <c r="N7" s="54"/>
      <c r="O7" s="54"/>
      <c r="P7" s="54"/>
      <c r="Q7" s="54"/>
      <c r="R7" s="54"/>
      <c r="S7" s="54"/>
      <c r="T7" s="54"/>
      <c r="U7" s="54"/>
      <c r="V7" s="54"/>
      <c r="W7" s="54"/>
      <c r="X7" s="54"/>
      <c r="Y7" s="54"/>
      <c r="Z7" s="4"/>
      <c r="AA7" s="4"/>
    </row>
    <row r="8" spans="2:27" ht="18" customHeight="1">
      <c r="B8" s="55" t="s">
        <v>40</v>
      </c>
      <c r="C8" s="55"/>
      <c r="D8" s="55"/>
      <c r="E8" s="55"/>
      <c r="F8" s="55"/>
      <c r="G8" s="55"/>
      <c r="H8" s="55"/>
      <c r="I8" s="55"/>
      <c r="J8" s="55"/>
      <c r="K8" s="55"/>
      <c r="L8" s="55"/>
      <c r="M8" s="55"/>
      <c r="N8" s="55"/>
      <c r="O8" s="55"/>
      <c r="P8" s="55"/>
      <c r="Q8" s="55"/>
      <c r="R8" s="55"/>
      <c r="S8" s="55"/>
      <c r="T8" s="55"/>
      <c r="U8" s="55"/>
      <c r="V8" s="55"/>
      <c r="W8" s="55"/>
      <c r="X8" s="55"/>
      <c r="Y8" s="55"/>
      <c r="Z8" s="4"/>
      <c r="AA8" s="4"/>
    </row>
    <row r="9" spans="2:29" ht="32.25" customHeight="1">
      <c r="B9" s="68" t="s">
        <v>11</v>
      </c>
      <c r="C9" s="61" t="s">
        <v>30</v>
      </c>
      <c r="D9" s="62"/>
      <c r="E9" s="62"/>
      <c r="F9" s="62"/>
      <c r="G9" s="62"/>
      <c r="H9" s="62"/>
      <c r="I9" s="62"/>
      <c r="J9" s="62"/>
      <c r="K9" s="62"/>
      <c r="L9" s="62"/>
      <c r="M9" s="62"/>
      <c r="N9" s="63"/>
      <c r="O9" s="56" t="s">
        <v>31</v>
      </c>
      <c r="P9" s="57"/>
      <c r="Q9" s="57"/>
      <c r="R9" s="57"/>
      <c r="S9" s="57"/>
      <c r="T9" s="58"/>
      <c r="U9" s="49" t="s">
        <v>27</v>
      </c>
      <c r="V9" s="49" t="s">
        <v>28</v>
      </c>
      <c r="W9" s="43" t="s">
        <v>24</v>
      </c>
      <c r="X9" s="43" t="s">
        <v>25</v>
      </c>
      <c r="Y9" s="43" t="s">
        <v>26</v>
      </c>
      <c r="Z9" s="4"/>
      <c r="AB9" s="5"/>
      <c r="AC9"/>
    </row>
    <row r="10" spans="2:29" ht="48.75" customHeight="1">
      <c r="B10" s="69"/>
      <c r="C10" s="46" t="s">
        <v>12</v>
      </c>
      <c r="D10" s="46" t="s">
        <v>13</v>
      </c>
      <c r="E10" s="46" t="s">
        <v>14</v>
      </c>
      <c r="F10" s="46" t="s">
        <v>15</v>
      </c>
      <c r="G10" s="46" t="s">
        <v>16</v>
      </c>
      <c r="H10" s="46" t="s">
        <v>17</v>
      </c>
      <c r="I10" s="46" t="s">
        <v>18</v>
      </c>
      <c r="J10" s="46" t="s">
        <v>19</v>
      </c>
      <c r="K10" s="46" t="s">
        <v>20</v>
      </c>
      <c r="L10" s="46" t="s">
        <v>21</v>
      </c>
      <c r="M10" s="46" t="s">
        <v>22</v>
      </c>
      <c r="N10" s="46" t="s">
        <v>23</v>
      </c>
      <c r="O10" s="46" t="s">
        <v>5</v>
      </c>
      <c r="P10" s="65" t="s">
        <v>6</v>
      </c>
      <c r="Q10" s="46" t="s">
        <v>8</v>
      </c>
      <c r="R10" s="46" t="s">
        <v>7</v>
      </c>
      <c r="S10" s="46" t="s">
        <v>9</v>
      </c>
      <c r="T10" s="46" t="s">
        <v>10</v>
      </c>
      <c r="U10" s="50"/>
      <c r="V10" s="50"/>
      <c r="W10" s="44"/>
      <c r="X10" s="44"/>
      <c r="Y10" s="44"/>
      <c r="Z10" s="4"/>
      <c r="AB10" s="5"/>
      <c r="AC10"/>
    </row>
    <row r="11" spans="2:29" ht="15.75" customHeight="1">
      <c r="B11" s="69"/>
      <c r="C11" s="47"/>
      <c r="D11" s="47"/>
      <c r="E11" s="47"/>
      <c r="F11" s="47"/>
      <c r="G11" s="47"/>
      <c r="H11" s="47"/>
      <c r="I11" s="47"/>
      <c r="J11" s="47"/>
      <c r="K11" s="47"/>
      <c r="L11" s="47"/>
      <c r="M11" s="47"/>
      <c r="N11" s="47"/>
      <c r="O11" s="47"/>
      <c r="P11" s="66"/>
      <c r="Q11" s="47"/>
      <c r="R11" s="47"/>
      <c r="S11" s="47"/>
      <c r="T11" s="47"/>
      <c r="U11" s="50"/>
      <c r="V11" s="50"/>
      <c r="W11" s="44"/>
      <c r="X11" s="44"/>
      <c r="Y11" s="44"/>
      <c r="Z11" s="4"/>
      <c r="AB11" s="5"/>
      <c r="AC11"/>
    </row>
    <row r="12" spans="2:29" ht="21" customHeight="1">
      <c r="B12" s="70"/>
      <c r="C12" s="48"/>
      <c r="D12" s="48"/>
      <c r="E12" s="48"/>
      <c r="F12" s="48"/>
      <c r="G12" s="48"/>
      <c r="H12" s="48"/>
      <c r="I12" s="48"/>
      <c r="J12" s="48"/>
      <c r="K12" s="48"/>
      <c r="L12" s="48"/>
      <c r="M12" s="48"/>
      <c r="N12" s="48"/>
      <c r="O12" s="48"/>
      <c r="P12" s="67"/>
      <c r="Q12" s="48"/>
      <c r="R12" s="48"/>
      <c r="S12" s="48"/>
      <c r="T12" s="48"/>
      <c r="U12" s="51"/>
      <c r="V12" s="51"/>
      <c r="W12" s="45"/>
      <c r="X12" s="45"/>
      <c r="Y12" s="45"/>
      <c r="Z12" s="4"/>
      <c r="AB12" s="5"/>
      <c r="AC12"/>
    </row>
    <row r="13" spans="2:30" s="9" customFormat="1" ht="12.75">
      <c r="B13" s="7">
        <v>1</v>
      </c>
      <c r="C13" s="22">
        <v>94.538</v>
      </c>
      <c r="D13" s="22">
        <v>3.121</v>
      </c>
      <c r="E13" s="22">
        <v>1.012</v>
      </c>
      <c r="F13" s="22">
        <v>0.153</v>
      </c>
      <c r="G13" s="22">
        <v>0.157</v>
      </c>
      <c r="H13" s="22">
        <v>0.003</v>
      </c>
      <c r="I13" s="22">
        <v>0.03</v>
      </c>
      <c r="J13" s="22">
        <v>0.02</v>
      </c>
      <c r="K13" s="22">
        <v>0.019</v>
      </c>
      <c r="L13" s="22"/>
      <c r="M13" s="22">
        <v>0.68</v>
      </c>
      <c r="N13" s="22">
        <v>0.267</v>
      </c>
      <c r="O13" s="23">
        <v>0.712</v>
      </c>
      <c r="P13" s="24">
        <v>34.78</v>
      </c>
      <c r="Q13" s="25">
        <f>1000*P13/4.1868</f>
        <v>8307.060284704308</v>
      </c>
      <c r="R13" s="24">
        <v>38.54</v>
      </c>
      <c r="S13" s="25">
        <f>1000*R13/4.1868</f>
        <v>9205.120856023694</v>
      </c>
      <c r="T13" s="24">
        <v>50.13</v>
      </c>
      <c r="U13" s="26"/>
      <c r="V13" s="26"/>
      <c r="W13" s="27" t="s">
        <v>43</v>
      </c>
      <c r="X13" s="26"/>
      <c r="AA13" s="10">
        <f aca="true" t="shared" si="0" ref="AA13:AA43">SUM(C13:N13)</f>
        <v>100</v>
      </c>
      <c r="AB13" s="11" t="str">
        <f>IF(AA13=100,"ОК"," ")</f>
        <v>ОК</v>
      </c>
      <c r="AC13" s="20">
        <f>AD13*0.0041868</f>
        <v>49.498443</v>
      </c>
      <c r="AD13" s="8">
        <v>11822.5</v>
      </c>
    </row>
    <row r="14" spans="2:30" s="9" customFormat="1" ht="12.75">
      <c r="B14" s="7">
        <v>2</v>
      </c>
      <c r="C14" s="23">
        <v>94.359</v>
      </c>
      <c r="D14" s="23">
        <v>3.24</v>
      </c>
      <c r="E14" s="23">
        <v>1.05</v>
      </c>
      <c r="F14" s="23">
        <v>0.156</v>
      </c>
      <c r="G14" s="23">
        <v>0.162</v>
      </c>
      <c r="H14" s="23">
        <v>0.002</v>
      </c>
      <c r="I14" s="23">
        <v>0.029</v>
      </c>
      <c r="J14" s="23">
        <v>0.02</v>
      </c>
      <c r="K14" s="23">
        <v>0.021</v>
      </c>
      <c r="L14" s="23"/>
      <c r="M14" s="23">
        <v>0.682</v>
      </c>
      <c r="N14" s="23">
        <v>0.277</v>
      </c>
      <c r="O14" s="23">
        <v>0.714</v>
      </c>
      <c r="P14" s="24">
        <v>34.83</v>
      </c>
      <c r="Q14" s="25">
        <f aca="true" t="shared" si="1" ref="Q14:Q42">1000*P14/4.1868</f>
        <v>8319.002579535683</v>
      </c>
      <c r="R14" s="24">
        <v>38.6</v>
      </c>
      <c r="S14" s="25">
        <f aca="true" t="shared" si="2" ref="S14:S42">1000*R14/4.1868</f>
        <v>9219.451609821344</v>
      </c>
      <c r="T14" s="24">
        <v>50.15</v>
      </c>
      <c r="U14" s="26"/>
      <c r="V14" s="26"/>
      <c r="W14" s="28"/>
      <c r="X14" s="26"/>
      <c r="Y14" s="26"/>
      <c r="AA14" s="19">
        <f t="shared" si="0"/>
        <v>99.99799999999999</v>
      </c>
      <c r="AB14" s="11" t="str">
        <f>IF(AA14=100,"ОК"," ")</f>
        <v> </v>
      </c>
      <c r="AC14" s="20">
        <f>AD14*0.0041868</f>
        <v>0</v>
      </c>
      <c r="AD14" s="8"/>
    </row>
    <row r="15" spans="2:30" s="9" customFormat="1" ht="12.75">
      <c r="B15" s="7">
        <v>3</v>
      </c>
      <c r="C15" s="23">
        <v>94.324</v>
      </c>
      <c r="D15" s="23">
        <v>3.263</v>
      </c>
      <c r="E15" s="23">
        <v>1.055</v>
      </c>
      <c r="F15" s="23">
        <v>0.158</v>
      </c>
      <c r="G15" s="23">
        <v>0.164</v>
      </c>
      <c r="H15" s="23">
        <v>0.003</v>
      </c>
      <c r="I15" s="23">
        <v>0.028</v>
      </c>
      <c r="J15" s="23">
        <v>0.021</v>
      </c>
      <c r="K15" s="23">
        <v>0.022</v>
      </c>
      <c r="L15" s="23"/>
      <c r="M15" s="23">
        <v>0.681</v>
      </c>
      <c r="N15" s="23">
        <v>0.281</v>
      </c>
      <c r="O15" s="23">
        <v>0.714</v>
      </c>
      <c r="P15" s="24">
        <v>34.84</v>
      </c>
      <c r="Q15" s="25">
        <f t="shared" si="1"/>
        <v>8321.391038501959</v>
      </c>
      <c r="R15" s="24">
        <v>38.62</v>
      </c>
      <c r="S15" s="25">
        <f t="shared" si="2"/>
        <v>9224.228527753894</v>
      </c>
      <c r="T15" s="24">
        <v>50.16</v>
      </c>
      <c r="U15" s="26"/>
      <c r="V15" s="26"/>
      <c r="W15" s="29"/>
      <c r="X15" s="26"/>
      <c r="Y15" s="26"/>
      <c r="AA15" s="19">
        <f t="shared" si="0"/>
        <v>100.00000000000003</v>
      </c>
      <c r="AB15" s="11" t="str">
        <f>IF(AA15=100,"ОК"," ")</f>
        <v>ОК</v>
      </c>
      <c r="AC15" s="20">
        <f>AD15*0.0041868</f>
        <v>0</v>
      </c>
      <c r="AD15" s="8"/>
    </row>
    <row r="16" spans="2:30" s="9" customFormat="1" ht="12.75">
      <c r="B16" s="7">
        <v>4</v>
      </c>
      <c r="C16" s="23">
        <v>94.186</v>
      </c>
      <c r="D16" s="23">
        <v>3.128</v>
      </c>
      <c r="E16" s="23">
        <v>0.945</v>
      </c>
      <c r="F16" s="23">
        <v>0.134</v>
      </c>
      <c r="G16" s="23">
        <v>0.143</v>
      </c>
      <c r="H16" s="23">
        <v>0.003</v>
      </c>
      <c r="I16" s="23">
        <v>0.027</v>
      </c>
      <c r="J16" s="23">
        <v>0.019</v>
      </c>
      <c r="K16" s="23">
        <v>0.021</v>
      </c>
      <c r="L16" s="23"/>
      <c r="M16" s="23">
        <v>1.16</v>
      </c>
      <c r="N16" s="23">
        <v>0.234</v>
      </c>
      <c r="O16" s="23">
        <v>0.713</v>
      </c>
      <c r="P16" s="24">
        <v>34.57</v>
      </c>
      <c r="Q16" s="25">
        <f t="shared" si="1"/>
        <v>8256.902646412535</v>
      </c>
      <c r="R16" s="24">
        <v>38.31</v>
      </c>
      <c r="S16" s="25">
        <f t="shared" si="2"/>
        <v>9150.18629979937</v>
      </c>
      <c r="T16" s="24">
        <v>49.8</v>
      </c>
      <c r="U16" s="26"/>
      <c r="V16" s="33"/>
      <c r="W16" s="29"/>
      <c r="X16" s="23"/>
      <c r="Y16" s="23"/>
      <c r="AA16" s="10">
        <f t="shared" si="0"/>
        <v>100</v>
      </c>
      <c r="AB16" s="11" t="str">
        <f>IF(AA16=100,"ОК"," ")</f>
        <v>ОК</v>
      </c>
      <c r="AC16" s="20">
        <f aca="true" t="shared" si="3" ref="AC16:AC43">AD16*0.0041868</f>
        <v>49.9401504</v>
      </c>
      <c r="AD16" s="8">
        <v>11928</v>
      </c>
    </row>
    <row r="17" spans="2:30" s="9" customFormat="1" ht="12.75">
      <c r="B17" s="7">
        <v>5</v>
      </c>
      <c r="C17" s="23">
        <v>94.544</v>
      </c>
      <c r="D17" s="23">
        <v>2.828</v>
      </c>
      <c r="E17" s="23">
        <v>0.842</v>
      </c>
      <c r="F17" s="23">
        <v>0.117</v>
      </c>
      <c r="G17" s="23">
        <v>0.126</v>
      </c>
      <c r="H17" s="23">
        <v>0.003</v>
      </c>
      <c r="I17" s="23">
        <v>0.025</v>
      </c>
      <c r="J17" s="23">
        <v>0.017</v>
      </c>
      <c r="K17" s="23">
        <v>0.018</v>
      </c>
      <c r="L17" s="23"/>
      <c r="M17" s="23">
        <v>1.267</v>
      </c>
      <c r="N17" s="23">
        <v>0.213</v>
      </c>
      <c r="O17" s="23">
        <v>0.709</v>
      </c>
      <c r="P17" s="24">
        <v>34.37</v>
      </c>
      <c r="Q17" s="25">
        <f t="shared" si="1"/>
        <v>8209.133467087036</v>
      </c>
      <c r="R17" s="24">
        <v>38.11</v>
      </c>
      <c r="S17" s="25">
        <f t="shared" si="2"/>
        <v>9102.41712047387</v>
      </c>
      <c r="T17" s="24">
        <v>49.65</v>
      </c>
      <c r="U17" s="26"/>
      <c r="V17" s="33"/>
      <c r="W17" s="27"/>
      <c r="X17" s="26"/>
      <c r="Y17" s="26"/>
      <c r="AA17" s="10">
        <f t="shared" si="0"/>
        <v>100</v>
      </c>
      <c r="AB17" s="11" t="str">
        <f>IF(AA17=100,"ОК"," ")</f>
        <v>ОК</v>
      </c>
      <c r="AC17" s="20">
        <f t="shared" si="3"/>
        <v>49.9296834</v>
      </c>
      <c r="AD17" s="8">
        <v>11925.5</v>
      </c>
    </row>
    <row r="18" spans="2:30" s="9" customFormat="1" ht="12.75">
      <c r="B18" s="7">
        <v>6</v>
      </c>
      <c r="C18" s="23">
        <v>93.429</v>
      </c>
      <c r="D18" s="23">
        <v>3.175</v>
      </c>
      <c r="E18" s="23">
        <v>0.869</v>
      </c>
      <c r="F18" s="23">
        <v>0.103</v>
      </c>
      <c r="G18" s="23">
        <v>0.121</v>
      </c>
      <c r="H18" s="23">
        <v>0.003</v>
      </c>
      <c r="I18" s="23">
        <v>0.023</v>
      </c>
      <c r="J18" s="23">
        <v>0.018</v>
      </c>
      <c r="K18" s="23">
        <v>0.018</v>
      </c>
      <c r="L18" s="23"/>
      <c r="M18" s="23">
        <v>2.034</v>
      </c>
      <c r="N18" s="23">
        <v>0.207</v>
      </c>
      <c r="O18" s="23">
        <v>0.715</v>
      </c>
      <c r="P18" s="24">
        <v>34.21</v>
      </c>
      <c r="Q18" s="25">
        <f t="shared" si="1"/>
        <v>8170.918123626637</v>
      </c>
      <c r="R18" s="24">
        <v>37.92</v>
      </c>
      <c r="S18" s="25">
        <f t="shared" si="2"/>
        <v>9057.036400114646</v>
      </c>
      <c r="T18" s="24">
        <v>49.21</v>
      </c>
      <c r="U18" s="26"/>
      <c r="V18" s="26"/>
      <c r="W18" s="27"/>
      <c r="X18" s="23">
        <v>0.002</v>
      </c>
      <c r="Y18" s="23" t="s">
        <v>39</v>
      </c>
      <c r="AA18" s="10">
        <f t="shared" si="0"/>
        <v>99.99999999999999</v>
      </c>
      <c r="AB18" s="11"/>
      <c r="AC18" s="20">
        <f t="shared" si="3"/>
        <v>49.9024692</v>
      </c>
      <c r="AD18" s="8">
        <v>11919</v>
      </c>
    </row>
    <row r="19" spans="2:30" s="9" customFormat="1" ht="12.75">
      <c r="B19" s="7">
        <v>7</v>
      </c>
      <c r="C19" s="23">
        <v>93.083</v>
      </c>
      <c r="D19" s="23">
        <v>3.26</v>
      </c>
      <c r="E19" s="23">
        <v>0.894</v>
      </c>
      <c r="F19" s="23">
        <v>0.103</v>
      </c>
      <c r="G19" s="23">
        <v>0.124</v>
      </c>
      <c r="H19" s="23">
        <v>0.003</v>
      </c>
      <c r="I19" s="23">
        <v>0.024</v>
      </c>
      <c r="J19" s="23">
        <v>0.018</v>
      </c>
      <c r="K19" s="23">
        <v>0.017</v>
      </c>
      <c r="L19" s="23"/>
      <c r="M19" s="23">
        <v>2.27</v>
      </c>
      <c r="N19" s="23">
        <v>0.204</v>
      </c>
      <c r="O19" s="23">
        <v>0.717</v>
      </c>
      <c r="P19" s="24">
        <v>34.17</v>
      </c>
      <c r="Q19" s="25">
        <f t="shared" si="1"/>
        <v>8161.364287761537</v>
      </c>
      <c r="R19" s="24">
        <v>37.87</v>
      </c>
      <c r="S19" s="25">
        <f t="shared" si="2"/>
        <v>9045.094105283271</v>
      </c>
      <c r="T19" s="24">
        <v>49.08</v>
      </c>
      <c r="U19" s="26">
        <v>-18.8</v>
      </c>
      <c r="V19" s="33">
        <v>-10</v>
      </c>
      <c r="W19" s="27"/>
      <c r="X19" s="26"/>
      <c r="Y19" s="26"/>
      <c r="AA19" s="10">
        <f t="shared" si="0"/>
        <v>99.99999999999999</v>
      </c>
      <c r="AB19" s="11"/>
      <c r="AC19" s="20">
        <f t="shared" si="3"/>
        <v>49.87860444</v>
      </c>
      <c r="AD19" s="8">
        <v>11913.3</v>
      </c>
    </row>
    <row r="20" spans="2:30" s="9" customFormat="1" ht="12.75">
      <c r="B20" s="7">
        <v>8</v>
      </c>
      <c r="C20" s="23">
        <v>93.206</v>
      </c>
      <c r="D20" s="23">
        <v>3.2</v>
      </c>
      <c r="E20" s="23">
        <v>0.941</v>
      </c>
      <c r="F20" s="23">
        <v>0.115</v>
      </c>
      <c r="G20" s="23">
        <v>0.14</v>
      </c>
      <c r="H20" s="23">
        <v>0.003</v>
      </c>
      <c r="I20" s="23">
        <v>0.029</v>
      </c>
      <c r="J20" s="23">
        <v>0.021</v>
      </c>
      <c r="K20" s="23">
        <v>0.021</v>
      </c>
      <c r="L20" s="23"/>
      <c r="M20" s="23">
        <v>2.116</v>
      </c>
      <c r="N20" s="23">
        <v>0.208</v>
      </c>
      <c r="O20" s="23">
        <v>0.717</v>
      </c>
      <c r="P20" s="24">
        <v>34.26</v>
      </c>
      <c r="Q20" s="25">
        <f t="shared" si="1"/>
        <v>8182.860418458011</v>
      </c>
      <c r="R20" s="24">
        <v>37.97</v>
      </c>
      <c r="S20" s="25">
        <f t="shared" si="2"/>
        <v>9068.978694946021</v>
      </c>
      <c r="T20" s="24">
        <v>49.2</v>
      </c>
      <c r="U20" s="33"/>
      <c r="V20" s="26"/>
      <c r="W20" s="27"/>
      <c r="X20" s="26"/>
      <c r="Y20" s="26"/>
      <c r="AA20" s="10">
        <f t="shared" si="0"/>
        <v>100</v>
      </c>
      <c r="AB20" s="11"/>
      <c r="AC20" s="20">
        <f t="shared" si="3"/>
        <v>0</v>
      </c>
      <c r="AD20" s="8"/>
    </row>
    <row r="21" spans="2:30" s="9" customFormat="1" ht="12.75">
      <c r="B21" s="7">
        <v>9</v>
      </c>
      <c r="C21" s="23">
        <v>92.657</v>
      </c>
      <c r="D21" s="23">
        <v>3.597</v>
      </c>
      <c r="E21" s="23">
        <v>0.968</v>
      </c>
      <c r="F21" s="23">
        <v>0.112</v>
      </c>
      <c r="G21" s="23">
        <v>0.14</v>
      </c>
      <c r="H21" s="23">
        <v>0.004</v>
      </c>
      <c r="I21" s="23">
        <v>0.029</v>
      </c>
      <c r="J21" s="23">
        <v>0.022</v>
      </c>
      <c r="K21" s="23">
        <v>0.02</v>
      </c>
      <c r="L21" s="23"/>
      <c r="M21" s="23">
        <v>2.2</v>
      </c>
      <c r="N21" s="23">
        <v>0.251</v>
      </c>
      <c r="O21" s="23">
        <v>0.721</v>
      </c>
      <c r="P21" s="24">
        <v>34.33</v>
      </c>
      <c r="Q21" s="25">
        <f t="shared" si="1"/>
        <v>8199.579631221935</v>
      </c>
      <c r="R21" s="24">
        <v>38.05</v>
      </c>
      <c r="S21" s="25">
        <f t="shared" si="2"/>
        <v>9088.086366676222</v>
      </c>
      <c r="T21" s="24">
        <v>49.18</v>
      </c>
      <c r="U21" s="33"/>
      <c r="V21" s="26"/>
      <c r="W21" s="29"/>
      <c r="X21" s="26"/>
      <c r="Y21" s="26"/>
      <c r="AA21" s="10">
        <f t="shared" si="0"/>
        <v>100</v>
      </c>
      <c r="AB21" s="11"/>
      <c r="AC21" s="20">
        <f t="shared" si="3"/>
        <v>49.8940956</v>
      </c>
      <c r="AD21" s="8">
        <v>11917</v>
      </c>
    </row>
    <row r="22" spans="2:30" s="9" customFormat="1" ht="12.75">
      <c r="B22" s="7">
        <v>10</v>
      </c>
      <c r="C22" s="23">
        <v>92.849</v>
      </c>
      <c r="D22" s="23">
        <v>3.477</v>
      </c>
      <c r="E22" s="23">
        <v>0.946</v>
      </c>
      <c r="F22" s="23">
        <v>0.114</v>
      </c>
      <c r="G22" s="23">
        <v>0.143</v>
      </c>
      <c r="H22" s="23">
        <v>0.003</v>
      </c>
      <c r="I22" s="23">
        <v>0.026</v>
      </c>
      <c r="J22" s="23">
        <v>0.019</v>
      </c>
      <c r="K22" s="23">
        <v>0.019</v>
      </c>
      <c r="L22" s="23"/>
      <c r="M22" s="23">
        <v>2.169</v>
      </c>
      <c r="N22" s="23">
        <v>0.235</v>
      </c>
      <c r="O22" s="23">
        <v>0.719</v>
      </c>
      <c r="P22" s="24">
        <v>34.3</v>
      </c>
      <c r="Q22" s="25">
        <f t="shared" si="1"/>
        <v>8192.414254323112</v>
      </c>
      <c r="R22" s="24">
        <v>38.02</v>
      </c>
      <c r="S22" s="25">
        <f t="shared" si="2"/>
        <v>9080.920989777396</v>
      </c>
      <c r="T22" s="24">
        <v>49.19</v>
      </c>
      <c r="U22" s="33"/>
      <c r="V22" s="33"/>
      <c r="W22" s="27"/>
      <c r="X22" s="36"/>
      <c r="Y22" s="36"/>
      <c r="AA22" s="10">
        <f t="shared" si="0"/>
        <v>100.00000000000001</v>
      </c>
      <c r="AB22" s="11"/>
      <c r="AC22" s="20">
        <f t="shared" si="3"/>
        <v>0</v>
      </c>
      <c r="AD22" s="8"/>
    </row>
    <row r="23" spans="2:30" s="9" customFormat="1" ht="12.75">
      <c r="B23" s="7">
        <v>11</v>
      </c>
      <c r="C23" s="23">
        <v>93.154</v>
      </c>
      <c r="D23" s="23">
        <v>3.426</v>
      </c>
      <c r="E23" s="23">
        <v>0.932</v>
      </c>
      <c r="F23" s="23">
        <v>0.116</v>
      </c>
      <c r="G23" s="23">
        <v>0.145</v>
      </c>
      <c r="H23" s="23">
        <v>0.003</v>
      </c>
      <c r="I23" s="23">
        <v>0.028</v>
      </c>
      <c r="J23" s="23">
        <v>0.021</v>
      </c>
      <c r="K23" s="23">
        <v>0.019</v>
      </c>
      <c r="L23" s="23"/>
      <c r="M23" s="23">
        <v>1.956</v>
      </c>
      <c r="N23" s="23">
        <v>0.2</v>
      </c>
      <c r="O23" s="23">
        <v>0.718</v>
      </c>
      <c r="P23" s="24">
        <v>34.37</v>
      </c>
      <c r="Q23" s="25">
        <f t="shared" si="1"/>
        <v>8209.133467087036</v>
      </c>
      <c r="R23" s="24">
        <v>38.09</v>
      </c>
      <c r="S23" s="25">
        <f t="shared" si="2"/>
        <v>9097.64020254132</v>
      </c>
      <c r="T23" s="24">
        <v>49.35</v>
      </c>
      <c r="U23" s="33"/>
      <c r="V23" s="26"/>
      <c r="W23" s="29"/>
      <c r="X23" s="23"/>
      <c r="Y23" s="23"/>
      <c r="AA23" s="10">
        <f t="shared" si="0"/>
        <v>100.00000000000001</v>
      </c>
      <c r="AB23" s="11"/>
      <c r="AC23" s="20">
        <f t="shared" si="3"/>
        <v>0</v>
      </c>
      <c r="AD23" s="8"/>
    </row>
    <row r="24" spans="2:30" s="9" customFormat="1" ht="12.75">
      <c r="B24" s="7">
        <v>12</v>
      </c>
      <c r="C24" s="23">
        <v>93.333</v>
      </c>
      <c r="D24" s="23">
        <v>3.603</v>
      </c>
      <c r="E24" s="23">
        <v>0.934</v>
      </c>
      <c r="F24" s="23">
        <v>0.112</v>
      </c>
      <c r="G24" s="23">
        <v>0.13</v>
      </c>
      <c r="H24" s="23">
        <v>0.003</v>
      </c>
      <c r="I24" s="23">
        <v>0.024</v>
      </c>
      <c r="J24" s="23">
        <v>0.018</v>
      </c>
      <c r="K24" s="23">
        <v>0.018</v>
      </c>
      <c r="L24" s="23"/>
      <c r="M24" s="23">
        <v>1.613</v>
      </c>
      <c r="N24" s="23">
        <v>0.212</v>
      </c>
      <c r="O24" s="23">
        <v>0.717</v>
      </c>
      <c r="P24" s="24">
        <v>34.51</v>
      </c>
      <c r="Q24" s="25">
        <f t="shared" si="1"/>
        <v>8242.571892614886</v>
      </c>
      <c r="R24" s="24">
        <v>38.24</v>
      </c>
      <c r="S24" s="25">
        <f t="shared" si="2"/>
        <v>9133.467087035446</v>
      </c>
      <c r="T24" s="24">
        <v>49.58</v>
      </c>
      <c r="U24" s="33">
        <v>-13.2</v>
      </c>
      <c r="V24" s="26">
        <v>-8.7</v>
      </c>
      <c r="W24" s="27"/>
      <c r="X24" s="26"/>
      <c r="Y24" s="26"/>
      <c r="AA24" s="10">
        <f t="shared" si="0"/>
        <v>99.99999999999999</v>
      </c>
      <c r="AB24" s="11"/>
      <c r="AC24" s="20">
        <f t="shared" si="3"/>
        <v>0</v>
      </c>
      <c r="AD24" s="8"/>
    </row>
    <row r="25" spans="2:30" s="9" customFormat="1" ht="12.75">
      <c r="B25" s="7">
        <v>13</v>
      </c>
      <c r="C25" s="23">
        <v>92.88</v>
      </c>
      <c r="D25" s="23">
        <v>3.938</v>
      </c>
      <c r="E25" s="23">
        <v>1.011</v>
      </c>
      <c r="F25" s="23">
        <v>0.12</v>
      </c>
      <c r="G25" s="23">
        <v>0.129</v>
      </c>
      <c r="H25" s="23">
        <v>0.003</v>
      </c>
      <c r="I25" s="23">
        <v>0.024</v>
      </c>
      <c r="J25" s="23">
        <v>0.017</v>
      </c>
      <c r="K25" s="23">
        <v>0.017</v>
      </c>
      <c r="L25" s="23"/>
      <c r="M25" s="23">
        <v>1.646</v>
      </c>
      <c r="N25" s="23">
        <v>0.215</v>
      </c>
      <c r="O25" s="23">
        <v>0.72</v>
      </c>
      <c r="P25" s="24">
        <v>34.63</v>
      </c>
      <c r="Q25" s="25">
        <f t="shared" si="1"/>
        <v>8271.233400210185</v>
      </c>
      <c r="R25" s="24">
        <v>38.37</v>
      </c>
      <c r="S25" s="25">
        <f t="shared" si="2"/>
        <v>9164.51705359702</v>
      </c>
      <c r="T25" s="24">
        <v>49.63</v>
      </c>
      <c r="U25" s="33"/>
      <c r="V25" s="26"/>
      <c r="W25" s="29"/>
      <c r="X25" s="26">
        <v>0.0005</v>
      </c>
      <c r="Y25" s="23" t="s">
        <v>39</v>
      </c>
      <c r="AA25" s="10">
        <f t="shared" si="0"/>
        <v>100</v>
      </c>
      <c r="AB25" s="11"/>
      <c r="AC25" s="20">
        <f t="shared" si="3"/>
        <v>0</v>
      </c>
      <c r="AD25" s="8"/>
    </row>
    <row r="26" spans="2:30" s="9" customFormat="1" ht="12.75">
      <c r="B26" s="7">
        <v>14</v>
      </c>
      <c r="C26" s="23">
        <v>92.31</v>
      </c>
      <c r="D26" s="23">
        <v>4.208</v>
      </c>
      <c r="E26" s="23">
        <v>1.054</v>
      </c>
      <c r="F26" s="23">
        <v>0.113</v>
      </c>
      <c r="G26" s="23">
        <v>0.129</v>
      </c>
      <c r="H26" s="23">
        <v>0.003</v>
      </c>
      <c r="I26" s="23">
        <v>0.022</v>
      </c>
      <c r="J26" s="23">
        <v>0.016</v>
      </c>
      <c r="K26" s="23">
        <v>0.016</v>
      </c>
      <c r="L26" s="23"/>
      <c r="M26" s="23">
        <v>1.926</v>
      </c>
      <c r="N26" s="23">
        <v>0.203</v>
      </c>
      <c r="O26" s="23">
        <v>0.723</v>
      </c>
      <c r="P26" s="24">
        <v>34.62</v>
      </c>
      <c r="Q26" s="25">
        <f t="shared" si="1"/>
        <v>8268.84494124391</v>
      </c>
      <c r="R26" s="24">
        <v>38.36</v>
      </c>
      <c r="S26" s="25">
        <f t="shared" si="2"/>
        <v>9162.128594630745</v>
      </c>
      <c r="T26" s="24">
        <v>49.51</v>
      </c>
      <c r="U26" s="33"/>
      <c r="V26" s="26"/>
      <c r="W26" s="27"/>
      <c r="X26" s="26"/>
      <c r="Y26" s="26"/>
      <c r="AA26" s="10">
        <f t="shared" si="0"/>
        <v>100.00000000000003</v>
      </c>
      <c r="AB26" s="11"/>
      <c r="AC26" s="20">
        <f t="shared" si="3"/>
        <v>0</v>
      </c>
      <c r="AD26" s="8"/>
    </row>
    <row r="27" spans="2:30" s="9" customFormat="1" ht="12.75">
      <c r="B27" s="7">
        <v>15</v>
      </c>
      <c r="C27" s="23">
        <v>92.3</v>
      </c>
      <c r="D27" s="23">
        <v>4.166</v>
      </c>
      <c r="E27" s="23">
        <v>1.039</v>
      </c>
      <c r="F27" s="23">
        <v>0.111</v>
      </c>
      <c r="G27" s="23">
        <v>0.126</v>
      </c>
      <c r="H27" s="23">
        <v>0.003</v>
      </c>
      <c r="I27" s="23">
        <v>0.022</v>
      </c>
      <c r="J27" s="23">
        <v>0.018</v>
      </c>
      <c r="K27" s="23">
        <v>0.016</v>
      </c>
      <c r="L27" s="23"/>
      <c r="M27" s="23">
        <v>1.999</v>
      </c>
      <c r="N27" s="23">
        <v>0.2</v>
      </c>
      <c r="O27" s="23">
        <v>0.723</v>
      </c>
      <c r="P27" s="24">
        <v>34.58</v>
      </c>
      <c r="Q27" s="25">
        <f t="shared" si="1"/>
        <v>8259.29110537881</v>
      </c>
      <c r="R27" s="24">
        <v>38.31</v>
      </c>
      <c r="S27" s="25">
        <f t="shared" si="2"/>
        <v>9150.18629979937</v>
      </c>
      <c r="T27" s="24">
        <v>49.46</v>
      </c>
      <c r="U27" s="33"/>
      <c r="V27" s="26"/>
      <c r="W27" s="27"/>
      <c r="X27" s="26"/>
      <c r="Y27" s="30"/>
      <c r="AA27" s="10">
        <f t="shared" si="0"/>
        <v>100.00000000000001</v>
      </c>
      <c r="AB27" s="11" t="str">
        <f>IF(AA27=100,"ОК"," ")</f>
        <v>ОК</v>
      </c>
      <c r="AC27" s="20">
        <f t="shared" si="3"/>
        <v>0</v>
      </c>
      <c r="AD27" s="8"/>
    </row>
    <row r="28" spans="2:30" s="9" customFormat="1" ht="12.75">
      <c r="B28" s="12">
        <v>16</v>
      </c>
      <c r="C28" s="23">
        <v>93.958</v>
      </c>
      <c r="D28" s="23">
        <v>3.3336</v>
      </c>
      <c r="E28" s="23">
        <v>0.969</v>
      </c>
      <c r="F28" s="23">
        <v>0.134</v>
      </c>
      <c r="G28" s="23">
        <v>0.142</v>
      </c>
      <c r="H28" s="23">
        <v>0.003</v>
      </c>
      <c r="I28" s="23">
        <v>0.026</v>
      </c>
      <c r="J28" s="23">
        <v>0.018</v>
      </c>
      <c r="K28" s="23">
        <v>0.019</v>
      </c>
      <c r="L28" s="23"/>
      <c r="M28" s="23">
        <v>1.164</v>
      </c>
      <c r="N28" s="23">
        <v>0.231</v>
      </c>
      <c r="O28" s="23">
        <v>0.714</v>
      </c>
      <c r="P28" s="24">
        <v>34.63</v>
      </c>
      <c r="Q28" s="25">
        <f t="shared" si="1"/>
        <v>8271.233400210185</v>
      </c>
      <c r="R28" s="24">
        <v>38.38</v>
      </c>
      <c r="S28" s="25">
        <f t="shared" si="2"/>
        <v>9166.905512563295</v>
      </c>
      <c r="T28" s="24">
        <v>49.84</v>
      </c>
      <c r="U28" s="33"/>
      <c r="V28" s="26"/>
      <c r="W28" s="31"/>
      <c r="X28" s="23"/>
      <c r="Y28" s="23"/>
      <c r="AA28" s="10">
        <f t="shared" si="0"/>
        <v>99.99759999999999</v>
      </c>
      <c r="AB28" s="11" t="str">
        <f>IF(AA28=100,"ОК"," ")</f>
        <v> </v>
      </c>
      <c r="AC28" s="20">
        <f t="shared" si="3"/>
        <v>0</v>
      </c>
      <c r="AD28" s="8"/>
    </row>
    <row r="29" spans="2:30" s="9" customFormat="1" ht="12.75">
      <c r="B29" s="12">
        <v>17</v>
      </c>
      <c r="C29" s="23">
        <v>94.929</v>
      </c>
      <c r="D29" s="23">
        <v>2.84</v>
      </c>
      <c r="E29" s="23">
        <v>0.93</v>
      </c>
      <c r="F29" s="23">
        <v>0.146</v>
      </c>
      <c r="G29" s="23">
        <v>0.152</v>
      </c>
      <c r="H29" s="23">
        <v>0.003</v>
      </c>
      <c r="I29" s="23">
        <v>0.029</v>
      </c>
      <c r="J29" s="23">
        <v>0.021</v>
      </c>
      <c r="K29" s="23">
        <v>0.021</v>
      </c>
      <c r="L29" s="23"/>
      <c r="M29" s="23">
        <v>0.689</v>
      </c>
      <c r="N29" s="23">
        <v>0.24</v>
      </c>
      <c r="O29" s="23">
        <v>0.709</v>
      </c>
      <c r="P29" s="24">
        <v>34.66</v>
      </c>
      <c r="Q29" s="25">
        <f t="shared" si="1"/>
        <v>8278.398777109009</v>
      </c>
      <c r="R29" s="24">
        <v>38.42</v>
      </c>
      <c r="S29" s="25">
        <f t="shared" si="2"/>
        <v>9176.459348428394</v>
      </c>
      <c r="T29" s="24">
        <v>50.07</v>
      </c>
      <c r="U29" s="33"/>
      <c r="V29" s="26"/>
      <c r="W29" s="31"/>
      <c r="X29" s="26"/>
      <c r="Y29" s="23"/>
      <c r="AA29" s="10">
        <f t="shared" si="0"/>
        <v>100</v>
      </c>
      <c r="AB29" s="11" t="str">
        <f>IF(AA29=100,"ОК"," ")</f>
        <v>ОК</v>
      </c>
      <c r="AC29" s="20">
        <f t="shared" si="3"/>
        <v>0</v>
      </c>
      <c r="AD29" s="8"/>
    </row>
    <row r="30" spans="2:30" s="9" customFormat="1" ht="12.75">
      <c r="B30" s="12">
        <v>18</v>
      </c>
      <c r="C30" s="23">
        <v>94.933</v>
      </c>
      <c r="D30" s="23">
        <v>2.84</v>
      </c>
      <c r="E30" s="23">
        <v>0.933</v>
      </c>
      <c r="F30" s="23">
        <v>0.145</v>
      </c>
      <c r="G30" s="23">
        <v>0.149</v>
      </c>
      <c r="H30" s="23">
        <v>0.003</v>
      </c>
      <c r="I30" s="23">
        <v>0.029</v>
      </c>
      <c r="J30" s="23">
        <v>0.019</v>
      </c>
      <c r="K30" s="23">
        <v>0.021</v>
      </c>
      <c r="L30" s="23"/>
      <c r="M30" s="23">
        <v>0.691</v>
      </c>
      <c r="N30" s="23">
        <v>0.237</v>
      </c>
      <c r="O30" s="23">
        <v>0.709</v>
      </c>
      <c r="P30" s="24">
        <v>34.66</v>
      </c>
      <c r="Q30" s="25">
        <f t="shared" si="1"/>
        <v>8278.398777109009</v>
      </c>
      <c r="R30" s="24">
        <v>38.42</v>
      </c>
      <c r="S30" s="25">
        <f t="shared" si="2"/>
        <v>9176.459348428394</v>
      </c>
      <c r="T30" s="24">
        <v>50.07</v>
      </c>
      <c r="U30" s="26"/>
      <c r="V30" s="26"/>
      <c r="W30" s="31"/>
      <c r="X30" s="26"/>
      <c r="Y30" s="23"/>
      <c r="AA30" s="10">
        <f t="shared" si="0"/>
        <v>100.00000000000001</v>
      </c>
      <c r="AB30" s="11"/>
      <c r="AC30" s="20">
        <f t="shared" si="3"/>
        <v>0</v>
      </c>
      <c r="AD30" s="8"/>
    </row>
    <row r="31" spans="2:30" s="9" customFormat="1" ht="12.75">
      <c r="B31" s="12">
        <v>19</v>
      </c>
      <c r="C31" s="23">
        <v>94.999</v>
      </c>
      <c r="D31" s="23">
        <v>2.799</v>
      </c>
      <c r="E31" s="23">
        <v>0.917</v>
      </c>
      <c r="F31" s="23">
        <v>0.142</v>
      </c>
      <c r="G31" s="23">
        <v>0.146</v>
      </c>
      <c r="H31" s="23">
        <v>0.003</v>
      </c>
      <c r="I31" s="23">
        <v>0.029</v>
      </c>
      <c r="J31" s="23">
        <v>0.02</v>
      </c>
      <c r="K31" s="23">
        <v>0.02</v>
      </c>
      <c r="L31" s="23"/>
      <c r="M31" s="23">
        <v>0.686</v>
      </c>
      <c r="N31" s="23">
        <v>0.239</v>
      </c>
      <c r="O31" s="23">
        <v>0.708</v>
      </c>
      <c r="P31" s="24">
        <v>34.63</v>
      </c>
      <c r="Q31" s="25">
        <f t="shared" si="1"/>
        <v>8271.233400210185</v>
      </c>
      <c r="R31" s="24">
        <v>38.39</v>
      </c>
      <c r="S31" s="25">
        <f t="shared" si="2"/>
        <v>9169.293971529569</v>
      </c>
      <c r="T31" s="24">
        <v>50.06</v>
      </c>
      <c r="U31" s="26"/>
      <c r="V31" s="26"/>
      <c r="W31" s="31"/>
      <c r="X31" s="23">
        <v>0.0016</v>
      </c>
      <c r="Y31" s="23" t="s">
        <v>39</v>
      </c>
      <c r="AA31" s="10">
        <f t="shared" si="0"/>
        <v>100</v>
      </c>
      <c r="AB31" s="11"/>
      <c r="AC31" s="20">
        <f t="shared" si="3"/>
        <v>0</v>
      </c>
      <c r="AD31" s="8"/>
    </row>
    <row r="32" spans="2:30" s="9" customFormat="1" ht="12.75">
      <c r="B32" s="12">
        <v>20</v>
      </c>
      <c r="C32" s="23">
        <v>95.047</v>
      </c>
      <c r="D32" s="23">
        <v>2.759</v>
      </c>
      <c r="E32" s="23">
        <v>0.911</v>
      </c>
      <c r="F32" s="23">
        <v>0.144</v>
      </c>
      <c r="G32" s="23">
        <v>0.149</v>
      </c>
      <c r="H32" s="23">
        <v>0.004</v>
      </c>
      <c r="I32" s="23">
        <v>0.029</v>
      </c>
      <c r="J32" s="23">
        <v>0.021</v>
      </c>
      <c r="K32" s="23">
        <v>0.02</v>
      </c>
      <c r="L32" s="23"/>
      <c r="M32" s="23">
        <v>0.683</v>
      </c>
      <c r="N32" s="23">
        <v>0.233</v>
      </c>
      <c r="O32" s="23">
        <v>0.708</v>
      </c>
      <c r="P32" s="24">
        <v>34.63</v>
      </c>
      <c r="Q32" s="25">
        <f t="shared" si="1"/>
        <v>8271.233400210185</v>
      </c>
      <c r="R32" s="24">
        <v>38.39</v>
      </c>
      <c r="S32" s="25">
        <f t="shared" si="2"/>
        <v>9169.293971529569</v>
      </c>
      <c r="T32" s="24">
        <v>50.06</v>
      </c>
      <c r="U32" s="26"/>
      <c r="V32" s="26"/>
      <c r="W32" s="27"/>
      <c r="X32" s="26"/>
      <c r="Y32" s="23"/>
      <c r="AA32" s="10">
        <f t="shared" si="0"/>
        <v>100.00000000000001</v>
      </c>
      <c r="AB32" s="11"/>
      <c r="AC32" s="20">
        <f t="shared" si="3"/>
        <v>0</v>
      </c>
      <c r="AD32" s="8"/>
    </row>
    <row r="33" spans="2:30" s="9" customFormat="1" ht="12.75">
      <c r="B33" s="12">
        <v>21</v>
      </c>
      <c r="C33" s="23">
        <v>95.074</v>
      </c>
      <c r="D33" s="23">
        <v>2.742</v>
      </c>
      <c r="E33" s="23">
        <v>0.901</v>
      </c>
      <c r="F33" s="23">
        <v>0.141</v>
      </c>
      <c r="G33" s="23">
        <v>0.147</v>
      </c>
      <c r="H33" s="23">
        <v>0.003</v>
      </c>
      <c r="I33" s="23">
        <v>0.029</v>
      </c>
      <c r="J33" s="23">
        <v>0.02</v>
      </c>
      <c r="K33" s="23">
        <v>0.02</v>
      </c>
      <c r="L33" s="23"/>
      <c r="M33" s="23">
        <v>0.689</v>
      </c>
      <c r="N33" s="23">
        <v>0.234</v>
      </c>
      <c r="O33" s="23">
        <v>0.708</v>
      </c>
      <c r="P33" s="24">
        <v>34.61</v>
      </c>
      <c r="Q33" s="25">
        <f t="shared" si="1"/>
        <v>8266.456482277636</v>
      </c>
      <c r="R33" s="24">
        <v>38.37</v>
      </c>
      <c r="S33" s="25">
        <f t="shared" si="2"/>
        <v>9164.51705359702</v>
      </c>
      <c r="T33" s="24">
        <v>50.05</v>
      </c>
      <c r="U33" s="26">
        <v>-18.8</v>
      </c>
      <c r="V33" s="26">
        <v>-9.9</v>
      </c>
      <c r="W33" s="27"/>
      <c r="X33" s="26"/>
      <c r="Y33" s="30"/>
      <c r="AA33" s="10">
        <f t="shared" si="0"/>
        <v>99.99999999999999</v>
      </c>
      <c r="AB33" s="11"/>
      <c r="AC33" s="20">
        <f t="shared" si="3"/>
        <v>0</v>
      </c>
      <c r="AD33" s="8"/>
    </row>
    <row r="34" spans="2:30" s="9" customFormat="1" ht="12.75">
      <c r="B34" s="12">
        <v>22</v>
      </c>
      <c r="C34" s="23">
        <v>94.727</v>
      </c>
      <c r="D34" s="23">
        <v>2.816</v>
      </c>
      <c r="E34" s="23">
        <v>0.927</v>
      </c>
      <c r="F34" s="23">
        <v>0.146</v>
      </c>
      <c r="G34" s="23">
        <v>0.15</v>
      </c>
      <c r="H34" s="23">
        <v>0.003</v>
      </c>
      <c r="I34" s="23">
        <v>0.03</v>
      </c>
      <c r="J34" s="23">
        <v>0.02</v>
      </c>
      <c r="K34" s="23">
        <v>0.021</v>
      </c>
      <c r="L34" s="23"/>
      <c r="M34" s="23">
        <v>0.928</v>
      </c>
      <c r="N34" s="23">
        <v>0.232</v>
      </c>
      <c r="O34" s="23">
        <v>0.71</v>
      </c>
      <c r="P34" s="24">
        <v>34.57</v>
      </c>
      <c r="Q34" s="25">
        <f t="shared" si="1"/>
        <v>8256.902646412535</v>
      </c>
      <c r="R34" s="24">
        <v>38.32</v>
      </c>
      <c r="S34" s="25">
        <f t="shared" si="2"/>
        <v>9152.574758765644</v>
      </c>
      <c r="T34" s="24">
        <v>49.92</v>
      </c>
      <c r="U34" s="26"/>
      <c r="V34" s="26"/>
      <c r="W34" s="29"/>
      <c r="X34" s="26"/>
      <c r="Y34" s="23"/>
      <c r="AA34" s="10">
        <f t="shared" si="0"/>
        <v>100.00000000000001</v>
      </c>
      <c r="AB34" s="11"/>
      <c r="AC34" s="20">
        <f t="shared" si="3"/>
        <v>0</v>
      </c>
      <c r="AD34" s="8"/>
    </row>
    <row r="35" spans="2:30" s="9" customFormat="1" ht="12.75">
      <c r="B35" s="12">
        <v>23</v>
      </c>
      <c r="C35" s="37">
        <v>95.168</v>
      </c>
      <c r="D35" s="39">
        <v>2.674</v>
      </c>
      <c r="E35" s="40">
        <v>0.877</v>
      </c>
      <c r="F35" s="39">
        <v>0.136</v>
      </c>
      <c r="G35" s="40">
        <v>0.141</v>
      </c>
      <c r="H35" s="39">
        <v>0.003</v>
      </c>
      <c r="I35" s="40">
        <v>0.027</v>
      </c>
      <c r="J35" s="39">
        <v>0.02</v>
      </c>
      <c r="K35" s="40">
        <v>0.019</v>
      </c>
      <c r="L35" s="39"/>
      <c r="M35" s="40">
        <v>0.702</v>
      </c>
      <c r="N35" s="39">
        <v>0.233</v>
      </c>
      <c r="O35" s="40">
        <v>0.707</v>
      </c>
      <c r="P35" s="38">
        <v>34.57</v>
      </c>
      <c r="Q35" s="25">
        <f t="shared" si="1"/>
        <v>8256.902646412535</v>
      </c>
      <c r="R35" s="38">
        <v>38.32</v>
      </c>
      <c r="S35" s="25">
        <f t="shared" si="2"/>
        <v>9152.574758765644</v>
      </c>
      <c r="T35" s="38">
        <v>50.01</v>
      </c>
      <c r="U35" s="26"/>
      <c r="V35" s="26"/>
      <c r="W35" s="27"/>
      <c r="X35" s="26"/>
      <c r="Y35" s="23"/>
      <c r="AA35" s="10">
        <f>SUM(C37:N37)</f>
        <v>100</v>
      </c>
      <c r="AB35" s="11"/>
      <c r="AC35" s="20">
        <f t="shared" si="3"/>
        <v>0</v>
      </c>
      <c r="AD35" s="8"/>
    </row>
    <row r="36" spans="2:30" s="9" customFormat="1" ht="12.75">
      <c r="B36" s="12">
        <v>24</v>
      </c>
      <c r="C36" s="23">
        <v>95.153</v>
      </c>
      <c r="D36" s="23">
        <v>2.695</v>
      </c>
      <c r="E36" s="23">
        <v>0.881</v>
      </c>
      <c r="F36" s="23">
        <v>0.135</v>
      </c>
      <c r="G36" s="23">
        <v>0.142</v>
      </c>
      <c r="H36" s="23">
        <v>0.004</v>
      </c>
      <c r="I36" s="23">
        <v>0.026</v>
      </c>
      <c r="J36" s="23">
        <v>0.019</v>
      </c>
      <c r="K36" s="23">
        <v>0.019</v>
      </c>
      <c r="L36" s="23"/>
      <c r="M36" s="23">
        <v>0.688</v>
      </c>
      <c r="N36" s="23">
        <v>0.238</v>
      </c>
      <c r="O36" s="23">
        <v>0.707</v>
      </c>
      <c r="P36" s="24">
        <v>34.58</v>
      </c>
      <c r="Q36" s="25">
        <f t="shared" si="1"/>
        <v>8259.29110537881</v>
      </c>
      <c r="R36" s="24">
        <v>38.32</v>
      </c>
      <c r="S36" s="25">
        <f t="shared" si="2"/>
        <v>9152.574758765644</v>
      </c>
      <c r="T36" s="24">
        <v>50.02</v>
      </c>
      <c r="U36" s="26"/>
      <c r="V36" s="26"/>
      <c r="W36" s="32"/>
      <c r="X36" s="26"/>
      <c r="Y36" s="36"/>
      <c r="AA36" s="10">
        <f t="shared" si="0"/>
        <v>100.00000000000001</v>
      </c>
      <c r="AB36" s="11" t="str">
        <f>IF(AA36=100,"ОК"," ")</f>
        <v>ОК</v>
      </c>
      <c r="AC36" s="20">
        <f t="shared" si="3"/>
        <v>0</v>
      </c>
      <c r="AD36" s="8"/>
    </row>
    <row r="37" spans="2:30" s="9" customFormat="1" ht="12.75">
      <c r="B37" s="12">
        <v>25</v>
      </c>
      <c r="C37" s="23">
        <v>95.087</v>
      </c>
      <c r="D37" s="23">
        <v>2.739</v>
      </c>
      <c r="E37" s="23">
        <v>0.899</v>
      </c>
      <c r="F37" s="23">
        <v>0.139</v>
      </c>
      <c r="G37" s="23">
        <v>0.146</v>
      </c>
      <c r="H37" s="23">
        <v>0.004</v>
      </c>
      <c r="I37" s="23">
        <v>0.028</v>
      </c>
      <c r="J37" s="23">
        <v>0.02</v>
      </c>
      <c r="K37" s="23">
        <v>0.02</v>
      </c>
      <c r="L37" s="23"/>
      <c r="M37" s="23">
        <v>0.681</v>
      </c>
      <c r="N37" s="23">
        <v>0.237</v>
      </c>
      <c r="O37" s="23">
        <v>0.708</v>
      </c>
      <c r="P37" s="24">
        <v>34.61</v>
      </c>
      <c r="Q37" s="25">
        <f t="shared" si="1"/>
        <v>8266.456482277636</v>
      </c>
      <c r="R37" s="24">
        <v>38.36</v>
      </c>
      <c r="S37" s="25">
        <f t="shared" si="2"/>
        <v>9162.128594630745</v>
      </c>
      <c r="T37" s="24">
        <v>50.05</v>
      </c>
      <c r="U37" s="26"/>
      <c r="V37" s="26"/>
      <c r="W37" s="27"/>
      <c r="X37" s="26"/>
      <c r="Y37" s="26"/>
      <c r="AA37" s="10">
        <f>SUM(C39:N39)</f>
        <v>99.99999999999999</v>
      </c>
      <c r="AB37" s="11" t="str">
        <f>IF(AA37=100,"ОК"," ")</f>
        <v>ОК</v>
      </c>
      <c r="AC37" s="20">
        <f t="shared" si="3"/>
        <v>0</v>
      </c>
      <c r="AD37" s="8"/>
    </row>
    <row r="38" spans="2:30" s="9" customFormat="1" ht="12.75">
      <c r="B38" s="12">
        <v>26</v>
      </c>
      <c r="C38" s="23">
        <v>92.566</v>
      </c>
      <c r="D38" s="23">
        <v>4.377</v>
      </c>
      <c r="E38" s="23">
        <v>1.12</v>
      </c>
      <c r="F38" s="23">
        <v>0.118</v>
      </c>
      <c r="G38" s="23">
        <v>0.125</v>
      </c>
      <c r="H38" s="23">
        <v>0.003</v>
      </c>
      <c r="I38" s="23">
        <v>0.021</v>
      </c>
      <c r="J38" s="23">
        <v>0.016</v>
      </c>
      <c r="K38" s="23">
        <v>0.018</v>
      </c>
      <c r="L38" s="23"/>
      <c r="M38" s="23">
        <v>1.391</v>
      </c>
      <c r="N38" s="23">
        <v>0.245</v>
      </c>
      <c r="O38" s="23">
        <v>0.723</v>
      </c>
      <c r="P38" s="24">
        <v>34.87</v>
      </c>
      <c r="Q38" s="25">
        <f t="shared" si="1"/>
        <v>8328.556415400784</v>
      </c>
      <c r="R38" s="24">
        <v>38.63</v>
      </c>
      <c r="S38" s="25">
        <f t="shared" si="2"/>
        <v>9226.616986720168</v>
      </c>
      <c r="T38" s="24">
        <v>49.88</v>
      </c>
      <c r="U38" s="26"/>
      <c r="V38" s="26"/>
      <c r="W38" s="27"/>
      <c r="X38" s="26"/>
      <c r="Y38" s="23"/>
      <c r="AA38" s="10">
        <f t="shared" si="0"/>
        <v>100.00000000000001</v>
      </c>
      <c r="AB38" s="11" t="str">
        <f>IF(AA38=100,"ОК"," ")</f>
        <v>ОК</v>
      </c>
      <c r="AC38" s="20">
        <f t="shared" si="3"/>
        <v>0</v>
      </c>
      <c r="AD38" s="8"/>
    </row>
    <row r="39" spans="2:30" s="9" customFormat="1" ht="12.75">
      <c r="B39" s="12">
        <v>27</v>
      </c>
      <c r="C39" s="23">
        <v>91.812</v>
      </c>
      <c r="D39" s="23">
        <v>4.854</v>
      </c>
      <c r="E39" s="23">
        <v>1.187</v>
      </c>
      <c r="F39" s="23">
        <v>0.113</v>
      </c>
      <c r="G39" s="23">
        <v>0.118</v>
      </c>
      <c r="H39" s="23">
        <v>0.003</v>
      </c>
      <c r="I39" s="23">
        <v>0.021</v>
      </c>
      <c r="J39" s="23">
        <v>0.015</v>
      </c>
      <c r="K39" s="23">
        <v>0.017</v>
      </c>
      <c r="L39" s="41"/>
      <c r="M39" s="23">
        <v>1.606</v>
      </c>
      <c r="N39" s="23">
        <v>0.254</v>
      </c>
      <c r="O39" s="23">
        <v>0.727</v>
      </c>
      <c r="P39" s="24">
        <v>34.94</v>
      </c>
      <c r="Q39" s="25">
        <f t="shared" si="1"/>
        <v>8345.275628164709</v>
      </c>
      <c r="R39" s="24">
        <v>38.7</v>
      </c>
      <c r="S39" s="25">
        <f t="shared" si="2"/>
        <v>9243.336199484093</v>
      </c>
      <c r="T39" s="24">
        <v>49.82</v>
      </c>
      <c r="U39" s="26">
        <v>-20.4</v>
      </c>
      <c r="V39" s="33">
        <v>-16</v>
      </c>
      <c r="W39" s="27"/>
      <c r="X39" s="34">
        <v>0.003</v>
      </c>
      <c r="Y39" s="23" t="s">
        <v>39</v>
      </c>
      <c r="AA39" s="10">
        <f t="shared" si="0"/>
        <v>99.99999999999999</v>
      </c>
      <c r="AB39" s="11" t="str">
        <f>IF(AA39=100,"ОК"," ")</f>
        <v>ОК</v>
      </c>
      <c r="AC39" s="20">
        <f t="shared" si="3"/>
        <v>0</v>
      </c>
      <c r="AD39" s="8"/>
    </row>
    <row r="40" spans="2:30" s="9" customFormat="1" ht="12.75">
      <c r="B40" s="12">
        <v>28</v>
      </c>
      <c r="C40" s="23">
        <v>94.676</v>
      </c>
      <c r="D40" s="23">
        <v>3.012</v>
      </c>
      <c r="E40" s="23">
        <v>0.954</v>
      </c>
      <c r="F40" s="23">
        <v>0.142</v>
      </c>
      <c r="G40" s="23">
        <v>0.146</v>
      </c>
      <c r="H40" s="23">
        <v>0.004</v>
      </c>
      <c r="I40" s="23">
        <v>0.027</v>
      </c>
      <c r="J40" s="23">
        <v>0.02</v>
      </c>
      <c r="K40" s="23">
        <v>0.02</v>
      </c>
      <c r="L40" s="23"/>
      <c r="M40" s="23">
        <v>0.756</v>
      </c>
      <c r="N40" s="23">
        <v>0.243</v>
      </c>
      <c r="O40" s="23">
        <v>0.711</v>
      </c>
      <c r="P40" s="24">
        <v>34.68</v>
      </c>
      <c r="Q40" s="25">
        <f t="shared" si="1"/>
        <v>8283.17569504156</v>
      </c>
      <c r="R40" s="24">
        <v>38.44</v>
      </c>
      <c r="S40" s="25">
        <f t="shared" si="2"/>
        <v>9181.236266360944</v>
      </c>
      <c r="T40" s="24">
        <v>50.05</v>
      </c>
      <c r="U40" s="26"/>
      <c r="V40" s="42"/>
      <c r="W40" s="27" t="s">
        <v>43</v>
      </c>
      <c r="X40" s="23"/>
      <c r="Y40" s="23"/>
      <c r="AA40" s="10">
        <f t="shared" si="0"/>
        <v>99.99999999999999</v>
      </c>
      <c r="AB40" s="11"/>
      <c r="AC40" s="20">
        <f t="shared" si="3"/>
        <v>0</v>
      </c>
      <c r="AD40" s="8"/>
    </row>
    <row r="41" spans="2:30" s="9" customFormat="1" ht="12.75">
      <c r="B41" s="12">
        <v>29</v>
      </c>
      <c r="C41" s="23">
        <v>94.977</v>
      </c>
      <c r="D41" s="23">
        <v>2.824</v>
      </c>
      <c r="E41" s="23">
        <v>0.924</v>
      </c>
      <c r="F41" s="23">
        <v>0.145</v>
      </c>
      <c r="G41" s="23">
        <v>0.148</v>
      </c>
      <c r="H41" s="23">
        <v>0.003</v>
      </c>
      <c r="I41" s="23">
        <v>0.028</v>
      </c>
      <c r="J41" s="23">
        <v>0.02</v>
      </c>
      <c r="K41" s="23">
        <v>0.02</v>
      </c>
      <c r="L41" s="23"/>
      <c r="M41" s="23">
        <v>0.668</v>
      </c>
      <c r="N41" s="23">
        <v>0.243</v>
      </c>
      <c r="O41" s="23">
        <v>0.709</v>
      </c>
      <c r="P41" s="24">
        <v>34.65</v>
      </c>
      <c r="Q41" s="25">
        <f t="shared" si="1"/>
        <v>8276.010318142735</v>
      </c>
      <c r="R41" s="24">
        <v>38.41</v>
      </c>
      <c r="S41" s="25">
        <f t="shared" si="2"/>
        <v>9174.07088946212</v>
      </c>
      <c r="T41" s="24">
        <v>50.07</v>
      </c>
      <c r="U41" s="33"/>
      <c r="V41" s="33"/>
      <c r="W41" s="27"/>
      <c r="X41" s="31"/>
      <c r="Y41" s="30"/>
      <c r="AA41" s="10">
        <f t="shared" si="0"/>
        <v>100</v>
      </c>
      <c r="AB41" s="11"/>
      <c r="AC41" s="20">
        <f t="shared" si="3"/>
        <v>0</v>
      </c>
      <c r="AD41" s="8"/>
    </row>
    <row r="42" spans="2:30" s="9" customFormat="1" ht="12.75">
      <c r="B42" s="12">
        <v>30</v>
      </c>
      <c r="C42" s="23">
        <v>95.131</v>
      </c>
      <c r="D42" s="23">
        <v>2.719</v>
      </c>
      <c r="E42" s="23">
        <v>0.893</v>
      </c>
      <c r="F42" s="23">
        <v>0.14</v>
      </c>
      <c r="G42" s="23">
        <v>0.143</v>
      </c>
      <c r="H42" s="23">
        <v>0.004</v>
      </c>
      <c r="I42" s="23">
        <v>0.027</v>
      </c>
      <c r="J42" s="23">
        <v>0.019</v>
      </c>
      <c r="K42" s="23">
        <v>0.019</v>
      </c>
      <c r="L42" s="23"/>
      <c r="M42" s="23">
        <v>0.675</v>
      </c>
      <c r="N42" s="23">
        <v>0.23</v>
      </c>
      <c r="O42" s="23">
        <v>0.707</v>
      </c>
      <c r="P42" s="24">
        <v>34.6</v>
      </c>
      <c r="Q42" s="25">
        <f t="shared" si="1"/>
        <v>8264.06802331136</v>
      </c>
      <c r="R42" s="24">
        <v>38.36</v>
      </c>
      <c r="S42" s="25">
        <f t="shared" si="2"/>
        <v>9162.128594630745</v>
      </c>
      <c r="T42" s="24">
        <v>50.05</v>
      </c>
      <c r="U42" s="33"/>
      <c r="V42" s="26"/>
      <c r="W42" s="27"/>
      <c r="X42" s="31"/>
      <c r="Y42" s="23"/>
      <c r="AA42" s="10">
        <f t="shared" si="0"/>
        <v>100.00000000000001</v>
      </c>
      <c r="AB42" s="11" t="str">
        <f>IF(AA42=100,"ОК"," ")</f>
        <v>ОК</v>
      </c>
      <c r="AC42" s="20">
        <f t="shared" si="3"/>
        <v>0</v>
      </c>
      <c r="AD42" s="8"/>
    </row>
    <row r="43" spans="2:30" s="9" customFormat="1" ht="12" customHeight="1">
      <c r="B43" s="12">
        <v>31</v>
      </c>
      <c r="C43" s="23"/>
      <c r="D43" s="23"/>
      <c r="E43" s="23"/>
      <c r="F43" s="23"/>
      <c r="G43" s="23"/>
      <c r="H43" s="23"/>
      <c r="I43" s="23"/>
      <c r="J43" s="23"/>
      <c r="K43" s="23"/>
      <c r="L43" s="23"/>
      <c r="M43" s="23"/>
      <c r="N43" s="23"/>
      <c r="O43" s="23"/>
      <c r="P43" s="24"/>
      <c r="Q43" s="25"/>
      <c r="R43" s="24"/>
      <c r="S43" s="25"/>
      <c r="T43" s="24"/>
      <c r="U43" s="26"/>
      <c r="V43" s="33"/>
      <c r="W43" s="31"/>
      <c r="X43" s="31"/>
      <c r="Y43" s="34"/>
      <c r="AA43" s="10">
        <f t="shared" si="0"/>
        <v>0</v>
      </c>
      <c r="AB43" s="11" t="str">
        <f>IF(AA43=100,"ОК"," ")</f>
        <v> </v>
      </c>
      <c r="AC43" s="20">
        <f t="shared" si="3"/>
        <v>0</v>
      </c>
      <c r="AD43" s="8"/>
    </row>
    <row r="44" spans="3:24" ht="18" customHeight="1">
      <c r="C44" s="35"/>
      <c r="D44" s="35"/>
      <c r="E44" s="35"/>
      <c r="F44" s="35"/>
      <c r="G44" s="35"/>
      <c r="H44" s="35"/>
      <c r="I44" s="35"/>
      <c r="J44" s="35"/>
      <c r="K44" s="35"/>
      <c r="L44" s="35"/>
      <c r="M44" s="35"/>
      <c r="N44" s="35"/>
      <c r="O44" s="35"/>
      <c r="P44" s="35"/>
      <c r="Q44" s="35"/>
      <c r="R44" s="35"/>
      <c r="S44" s="35"/>
      <c r="T44" s="35"/>
      <c r="U44" s="16"/>
      <c r="V44" s="16"/>
      <c r="W44" s="17"/>
      <c r="X44" s="17"/>
    </row>
    <row r="45" spans="3:24" ht="12.75">
      <c r="C45" s="14" t="s">
        <v>44</v>
      </c>
      <c r="D45" s="18"/>
      <c r="E45" s="14"/>
      <c r="F45" s="14"/>
      <c r="G45" s="15"/>
      <c r="H45" s="15"/>
      <c r="I45" s="15"/>
      <c r="J45" s="15"/>
      <c r="K45" s="15"/>
      <c r="L45" s="15"/>
      <c r="M45" s="15"/>
      <c r="N45" s="15"/>
      <c r="O45" s="15"/>
      <c r="P45" s="15"/>
      <c r="Q45" s="15"/>
      <c r="R45" s="15"/>
      <c r="S45" s="64" t="s">
        <v>42</v>
      </c>
      <c r="T45" s="64"/>
      <c r="U45" s="1"/>
      <c r="V45" s="1"/>
      <c r="W45" s="13"/>
      <c r="X45" s="13"/>
    </row>
    <row r="46" spans="3:22" ht="12.75" customHeight="1">
      <c r="C46" s="1" t="s">
        <v>33</v>
      </c>
      <c r="D46" s="1"/>
      <c r="E46" s="1"/>
      <c r="F46" s="1"/>
      <c r="M46" s="2" t="s">
        <v>0</v>
      </c>
      <c r="P46" s="2" t="s">
        <v>1</v>
      </c>
      <c r="Q46" s="2"/>
      <c r="T46" s="2" t="s">
        <v>2</v>
      </c>
      <c r="U46" s="1"/>
      <c r="V46" s="2"/>
    </row>
    <row r="47" spans="3:22" ht="12.75">
      <c r="C47" s="14" t="s">
        <v>38</v>
      </c>
      <c r="D47" s="14"/>
      <c r="E47" s="15"/>
      <c r="F47" s="15"/>
      <c r="G47" s="15"/>
      <c r="H47" s="15"/>
      <c r="I47" s="15"/>
      <c r="J47" s="15"/>
      <c r="K47" s="15"/>
      <c r="L47" s="15"/>
      <c r="M47" s="15"/>
      <c r="N47" s="15"/>
      <c r="O47" s="15"/>
      <c r="P47" s="15"/>
      <c r="Q47" s="15"/>
      <c r="R47" s="15"/>
      <c r="S47" s="64" t="s">
        <v>42</v>
      </c>
      <c r="T47" s="64"/>
      <c r="U47" s="1"/>
      <c r="V47" s="1"/>
    </row>
    <row r="48" spans="3:22" ht="12" customHeight="1">
      <c r="C48" s="1" t="s">
        <v>34</v>
      </c>
      <c r="D48" s="1"/>
      <c r="E48" s="13"/>
      <c r="F48" s="13"/>
      <c r="G48" s="13"/>
      <c r="H48" s="13"/>
      <c r="I48" s="13"/>
      <c r="J48" s="13"/>
      <c r="K48" s="13"/>
      <c r="L48" s="13"/>
      <c r="M48" s="2" t="s">
        <v>0</v>
      </c>
      <c r="N48" s="13"/>
      <c r="O48" s="13"/>
      <c r="P48" s="2" t="s">
        <v>1</v>
      </c>
      <c r="Q48" s="2"/>
      <c r="T48" s="2" t="s">
        <v>2</v>
      </c>
      <c r="U48" t="s">
        <v>35</v>
      </c>
      <c r="V48" s="2"/>
    </row>
    <row r="49" spans="3:22" ht="12.75">
      <c r="C49" s="1"/>
      <c r="D49" s="1"/>
      <c r="Q49" s="2"/>
      <c r="T49" s="2"/>
      <c r="U49" s="1"/>
      <c r="V49" s="1"/>
    </row>
    <row r="50" spans="4:22" ht="12.75">
      <c r="D50" s="1"/>
      <c r="E50" s="13"/>
      <c r="F50" s="13"/>
      <c r="G50" s="13"/>
      <c r="H50" s="13"/>
      <c r="I50" s="13"/>
      <c r="J50" s="13"/>
      <c r="K50" s="13"/>
      <c r="L50" s="13"/>
      <c r="M50" s="13"/>
      <c r="N50" s="13"/>
      <c r="O50" s="13"/>
      <c r="P50" s="13"/>
      <c r="V50" s="2"/>
    </row>
    <row r="51" spans="3:25" ht="12.75">
      <c r="C51" s="13"/>
      <c r="D51" s="13"/>
      <c r="E51" s="13"/>
      <c r="F51" s="13"/>
      <c r="G51" s="13"/>
      <c r="H51" s="13"/>
      <c r="I51" s="13"/>
      <c r="J51" s="13"/>
      <c r="K51" s="13"/>
      <c r="L51" s="13"/>
      <c r="M51" s="13"/>
      <c r="N51" s="13"/>
      <c r="O51" s="13"/>
      <c r="P51" s="13"/>
      <c r="Q51" s="13"/>
      <c r="R51" s="13"/>
      <c r="S51" s="13"/>
      <c r="T51" s="13"/>
      <c r="U51" s="13"/>
      <c r="V51" s="13"/>
      <c r="W51" s="13"/>
      <c r="X51" s="13"/>
      <c r="Y51" s="13"/>
    </row>
  </sheetData>
  <sheetProtection/>
  <mergeCells count="32">
    <mergeCell ref="B9:B12"/>
    <mergeCell ref="Q10:Q12"/>
    <mergeCell ref="E10:E12"/>
    <mergeCell ref="G10:G12"/>
    <mergeCell ref="H10:H12"/>
    <mergeCell ref="J10:J12"/>
    <mergeCell ref="F10:F12"/>
    <mergeCell ref="K10:K12"/>
    <mergeCell ref="M10:M12"/>
    <mergeCell ref="I10:I12"/>
    <mergeCell ref="L10:L12"/>
    <mergeCell ref="C9:N9"/>
    <mergeCell ref="S45:T45"/>
    <mergeCell ref="S47:T47"/>
    <mergeCell ref="P10:P12"/>
    <mergeCell ref="O10:O12"/>
    <mergeCell ref="W2:Y2"/>
    <mergeCell ref="B7:Y7"/>
    <mergeCell ref="B8:Y8"/>
    <mergeCell ref="D10:D12"/>
    <mergeCell ref="C10:C12"/>
    <mergeCell ref="R10:R12"/>
    <mergeCell ref="U9:U12"/>
    <mergeCell ref="O9:T9"/>
    <mergeCell ref="C6:AA6"/>
    <mergeCell ref="T10:T12"/>
    <mergeCell ref="Y9:Y12"/>
    <mergeCell ref="X9:X12"/>
    <mergeCell ref="W9:W12"/>
    <mergeCell ref="N10:N12"/>
    <mergeCell ref="S10:S12"/>
    <mergeCell ref="V9:V12"/>
  </mergeCells>
  <printOptions/>
  <pageMargins left="0.3937007874015748" right="0.3937007874015748" top="0.1968503937007874" bottom="0.1968503937007874" header="0" footer="0"/>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B1:AP53"/>
  <sheetViews>
    <sheetView tabSelected="1" zoomScalePageLayoutView="0" workbookViewId="0" topLeftCell="B1">
      <selection activeCell="M15" sqref="M15"/>
    </sheetView>
  </sheetViews>
  <sheetFormatPr defaultColWidth="9.00390625" defaultRowHeight="12.75"/>
  <cols>
    <col min="1" max="1" width="3.625" style="71" customWidth="1"/>
    <col min="2" max="2" width="11.75390625" style="71" customWidth="1"/>
    <col min="3" max="3" width="15.125" style="71" customWidth="1"/>
    <col min="4" max="4" width="13.375" style="71" customWidth="1"/>
    <col min="5" max="5" width="14.625" style="71" customWidth="1"/>
    <col min="6" max="6" width="11.25390625" style="71" customWidth="1"/>
    <col min="7" max="8" width="11.25390625" style="71" hidden="1" customWidth="1"/>
    <col min="9" max="24" width="11.25390625" style="71" customWidth="1"/>
    <col min="25" max="25" width="15.375" style="71" customWidth="1"/>
    <col min="26" max="26" width="15.875" style="71" hidden="1" customWidth="1"/>
    <col min="27" max="37" width="11.25390625" style="71" hidden="1" customWidth="1"/>
    <col min="38" max="38" width="19.25390625" style="71" customWidth="1"/>
    <col min="39" max="39" width="9.625" style="71" customWidth="1"/>
    <col min="40" max="40" width="10.00390625" style="71" customWidth="1"/>
    <col min="41" max="41" width="9.125" style="117" customWidth="1"/>
    <col min="42" max="16384" width="9.125" style="71" customWidth="1"/>
  </cols>
  <sheetData>
    <row r="1" spans="2:8" ht="12.75">
      <c r="B1" s="116" t="s">
        <v>4</v>
      </c>
      <c r="C1" s="116"/>
      <c r="D1" s="116"/>
      <c r="E1" s="116"/>
      <c r="F1" s="116"/>
      <c r="G1" s="116"/>
      <c r="H1" s="116"/>
    </row>
    <row r="2" spans="2:8" ht="12.75">
      <c r="B2" s="116" t="s">
        <v>56</v>
      </c>
      <c r="C2" s="116"/>
      <c r="D2" s="116"/>
      <c r="E2" s="116"/>
      <c r="F2" s="116"/>
      <c r="G2" s="116"/>
      <c r="H2" s="116"/>
    </row>
    <row r="3" spans="2:40" ht="12.75">
      <c r="B3" s="118" t="s">
        <v>57</v>
      </c>
      <c r="C3" s="118"/>
      <c r="D3" s="118"/>
      <c r="E3" s="116"/>
      <c r="F3" s="116"/>
      <c r="G3" s="116"/>
      <c r="H3" s="116"/>
      <c r="J3" s="3"/>
      <c r="K3" s="3"/>
      <c r="L3" s="3"/>
      <c r="M3" s="3"/>
      <c r="N3" s="3"/>
      <c r="O3" s="3"/>
      <c r="P3" s="3"/>
      <c r="Q3" s="3"/>
      <c r="R3" s="3"/>
      <c r="S3" s="3"/>
      <c r="T3" s="3"/>
      <c r="U3" s="3"/>
      <c r="V3" s="3"/>
      <c r="W3" s="3"/>
      <c r="X3" s="3"/>
      <c r="Y3" s="3"/>
      <c r="Z3" s="3"/>
      <c r="AA3" s="3"/>
      <c r="AB3" s="3"/>
      <c r="AC3" s="4"/>
      <c r="AD3" s="4"/>
      <c r="AE3" s="4"/>
      <c r="AF3" s="4"/>
      <c r="AG3" s="4"/>
      <c r="AH3" s="4"/>
      <c r="AI3" s="4"/>
      <c r="AJ3" s="4"/>
      <c r="AK3" s="4"/>
      <c r="AL3" s="4"/>
      <c r="AM3" s="4"/>
      <c r="AN3" s="4"/>
    </row>
    <row r="4" spans="2:40" ht="12.75">
      <c r="B4" s="116"/>
      <c r="C4" s="116"/>
      <c r="D4" s="116"/>
      <c r="E4" s="116"/>
      <c r="F4" s="116"/>
      <c r="G4" s="116"/>
      <c r="H4" s="116"/>
      <c r="J4" s="3"/>
      <c r="K4" s="3"/>
      <c r="L4" s="3"/>
      <c r="M4" s="3"/>
      <c r="N4" s="3"/>
      <c r="O4" s="3"/>
      <c r="P4" s="3"/>
      <c r="Q4" s="3"/>
      <c r="R4" s="3"/>
      <c r="S4" s="3"/>
      <c r="T4" s="3"/>
      <c r="U4" s="3"/>
      <c r="V4" s="3"/>
      <c r="W4" s="3"/>
      <c r="X4" s="3"/>
      <c r="Y4" s="3"/>
      <c r="Z4" s="3"/>
      <c r="AA4" s="3"/>
      <c r="AB4" s="3"/>
      <c r="AC4" s="4"/>
      <c r="AD4" s="4"/>
      <c r="AE4" s="4"/>
      <c r="AF4" s="4"/>
      <c r="AG4" s="4"/>
      <c r="AH4" s="4"/>
      <c r="AI4" s="4"/>
      <c r="AJ4" s="4"/>
      <c r="AK4" s="4"/>
      <c r="AL4" s="4"/>
      <c r="AM4" s="4"/>
      <c r="AN4" s="4"/>
    </row>
    <row r="5" spans="3:40" ht="15">
      <c r="C5" s="72" t="s">
        <v>45</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3"/>
    </row>
    <row r="6" spans="2:40" ht="18" customHeight="1">
      <c r="B6" s="74" t="s">
        <v>58</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5"/>
    </row>
    <row r="7" spans="2:40" ht="26.25" customHeight="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6"/>
    </row>
    <row r="8" spans="2:40" ht="18" customHeight="1">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6"/>
    </row>
    <row r="9" spans="2:40" ht="17.25" customHeight="1">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7"/>
    </row>
    <row r="10" spans="2:40" ht="24" customHeight="1" thickBot="1">
      <c r="B10" s="78" t="s">
        <v>81</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row>
    <row r="11" spans="2:41" ht="30" customHeight="1">
      <c r="B11" s="79" t="s">
        <v>11</v>
      </c>
      <c r="C11" s="80" t="s">
        <v>46</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1" t="s">
        <v>47</v>
      </c>
      <c r="AM11" s="82" t="s">
        <v>48</v>
      </c>
      <c r="AN11" s="83"/>
      <c r="AO11" s="71"/>
    </row>
    <row r="12" spans="2:41" ht="48.75" customHeight="1">
      <c r="B12" s="84"/>
      <c r="C12" s="85" t="s">
        <v>59</v>
      </c>
      <c r="D12" s="85" t="s">
        <v>60</v>
      </c>
      <c r="E12" s="85" t="s">
        <v>61</v>
      </c>
      <c r="F12" s="85" t="s">
        <v>62</v>
      </c>
      <c r="G12" s="85"/>
      <c r="H12" s="85"/>
      <c r="I12" s="85" t="s">
        <v>63</v>
      </c>
      <c r="J12" s="85" t="s">
        <v>64</v>
      </c>
      <c r="K12" s="85" t="s">
        <v>65</v>
      </c>
      <c r="L12" s="85" t="s">
        <v>66</v>
      </c>
      <c r="M12" s="85" t="s">
        <v>67</v>
      </c>
      <c r="N12" s="85" t="s">
        <v>68</v>
      </c>
      <c r="O12" s="85" t="s">
        <v>69</v>
      </c>
      <c r="P12" s="85" t="s">
        <v>70</v>
      </c>
      <c r="Q12" s="85" t="s">
        <v>71</v>
      </c>
      <c r="R12" s="85" t="s">
        <v>72</v>
      </c>
      <c r="S12" s="85" t="s">
        <v>73</v>
      </c>
      <c r="T12" s="85" t="s">
        <v>74</v>
      </c>
      <c r="U12" s="85" t="s">
        <v>75</v>
      </c>
      <c r="V12" s="85" t="s">
        <v>76</v>
      </c>
      <c r="W12" s="85" t="s">
        <v>77</v>
      </c>
      <c r="X12" s="85" t="s">
        <v>78</v>
      </c>
      <c r="Y12" s="85" t="s">
        <v>79</v>
      </c>
      <c r="Z12" s="85"/>
      <c r="AA12" s="85"/>
      <c r="AB12" s="85"/>
      <c r="AC12" s="85"/>
      <c r="AD12" s="85"/>
      <c r="AE12" s="85"/>
      <c r="AF12" s="85"/>
      <c r="AG12" s="85"/>
      <c r="AH12" s="85"/>
      <c r="AI12" s="85"/>
      <c r="AJ12" s="85"/>
      <c r="AK12" s="85"/>
      <c r="AL12" s="86"/>
      <c r="AM12" s="87"/>
      <c r="AN12" s="83"/>
      <c r="AO12" s="71"/>
    </row>
    <row r="13" spans="2:41" ht="15.75" customHeight="1">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6"/>
      <c r="AM13" s="87"/>
      <c r="AN13" s="83"/>
      <c r="AO13" s="71"/>
    </row>
    <row r="14" spans="2:41" ht="30" customHeight="1" thickBot="1">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90"/>
      <c r="AM14" s="91"/>
      <c r="AN14" s="83"/>
      <c r="AO14" s="71"/>
    </row>
    <row r="15" spans="2:42" ht="20.25" customHeight="1">
      <c r="B15" s="92">
        <v>1</v>
      </c>
      <c r="C15" s="93">
        <v>607850.95</v>
      </c>
      <c r="D15" s="93">
        <v>1154627.63</v>
      </c>
      <c r="E15" s="93">
        <v>195606.38</v>
      </c>
      <c r="F15" s="93">
        <v>478.91</v>
      </c>
      <c r="G15" s="93"/>
      <c r="H15" s="93"/>
      <c r="I15" s="93">
        <v>4384.01</v>
      </c>
      <c r="J15" s="93">
        <v>1941.37</v>
      </c>
      <c r="K15" s="93">
        <v>76320.84</v>
      </c>
      <c r="L15" s="93">
        <v>2081.53</v>
      </c>
      <c r="M15" s="93">
        <v>6317.71</v>
      </c>
      <c r="N15" s="93">
        <v>145.73</v>
      </c>
      <c r="O15" s="93">
        <v>16656.63</v>
      </c>
      <c r="P15" s="93">
        <v>161347.85</v>
      </c>
      <c r="Q15" s="93">
        <v>443.96</v>
      </c>
      <c r="R15" s="93">
        <v>1010.93</v>
      </c>
      <c r="S15" s="93">
        <v>22823.22</v>
      </c>
      <c r="T15" s="93">
        <v>4384.01</v>
      </c>
      <c r="U15" s="93">
        <v>528.58</v>
      </c>
      <c r="V15" s="93">
        <v>1941.37</v>
      </c>
      <c r="W15" s="93">
        <v>4367.57</v>
      </c>
      <c r="X15" s="93">
        <v>478.91</v>
      </c>
      <c r="Y15" s="93">
        <v>562.44</v>
      </c>
      <c r="Z15" s="93"/>
      <c r="AA15" s="93"/>
      <c r="AB15" s="93"/>
      <c r="AC15" s="93"/>
      <c r="AD15" s="93"/>
      <c r="AE15" s="93"/>
      <c r="AF15" s="93"/>
      <c r="AG15" s="93"/>
      <c r="AH15" s="93"/>
      <c r="AI15" s="93"/>
      <c r="AJ15" s="93"/>
      <c r="AK15" s="93"/>
      <c r="AL15" s="94">
        <f aca="true" t="shared" si="0" ref="AL15:AL43">SUM(C15:AK15)</f>
        <v>2264300.5300000003</v>
      </c>
      <c r="AM15" s="95">
        <f>Лист1!P13</f>
        <v>34.78</v>
      </c>
      <c r="AN15" s="96"/>
      <c r="AO15" s="119"/>
      <c r="AP15" s="119"/>
    </row>
    <row r="16" spans="2:42" ht="20.25" customHeight="1">
      <c r="B16" s="97">
        <v>2</v>
      </c>
      <c r="C16" s="98">
        <v>617208.78</v>
      </c>
      <c r="D16" s="98">
        <v>1193934</v>
      </c>
      <c r="E16" s="98">
        <v>199749.85</v>
      </c>
      <c r="F16" s="98">
        <v>464.5</v>
      </c>
      <c r="G16" s="98"/>
      <c r="H16" s="98"/>
      <c r="I16" s="98">
        <v>3759.22</v>
      </c>
      <c r="J16" s="98">
        <v>2457.49</v>
      </c>
      <c r="K16" s="93">
        <v>32534.49</v>
      </c>
      <c r="L16" s="93">
        <v>2276.63</v>
      </c>
      <c r="M16" s="93">
        <v>6184.65</v>
      </c>
      <c r="N16" s="93">
        <v>145.7</v>
      </c>
      <c r="O16" s="93">
        <v>19078.92</v>
      </c>
      <c r="P16" s="93">
        <v>208599.38</v>
      </c>
      <c r="Q16" s="93">
        <v>487.04</v>
      </c>
      <c r="R16" s="93">
        <v>948.43</v>
      </c>
      <c r="S16" s="93">
        <v>13877.25</v>
      </c>
      <c r="T16" s="93">
        <v>3759.22</v>
      </c>
      <c r="U16" s="93">
        <v>476.62</v>
      </c>
      <c r="V16" s="93">
        <v>2457.49</v>
      </c>
      <c r="W16" s="93">
        <v>5180.51</v>
      </c>
      <c r="X16" s="93">
        <v>464.5</v>
      </c>
      <c r="Y16" s="98">
        <v>596.47</v>
      </c>
      <c r="Z16" s="98"/>
      <c r="AA16" s="98"/>
      <c r="AB16" s="98"/>
      <c r="AC16" s="98"/>
      <c r="AD16" s="98"/>
      <c r="AE16" s="98"/>
      <c r="AF16" s="98"/>
      <c r="AG16" s="98"/>
      <c r="AH16" s="98"/>
      <c r="AI16" s="98"/>
      <c r="AJ16" s="98"/>
      <c r="AK16" s="98"/>
      <c r="AL16" s="99">
        <f t="shared" si="0"/>
        <v>2314641.1400000006</v>
      </c>
      <c r="AM16" s="95">
        <f>Лист1!P14</f>
        <v>34.83</v>
      </c>
      <c r="AN16" s="96"/>
      <c r="AO16" s="119"/>
      <c r="AP16" s="119"/>
    </row>
    <row r="17" spans="2:42" ht="20.25" customHeight="1">
      <c r="B17" s="97">
        <v>3</v>
      </c>
      <c r="C17" s="98">
        <v>672816.86</v>
      </c>
      <c r="D17" s="98">
        <v>1026724.28</v>
      </c>
      <c r="E17" s="98">
        <v>181524.72</v>
      </c>
      <c r="F17" s="98">
        <v>530.06</v>
      </c>
      <c r="G17" s="98"/>
      <c r="H17" s="98"/>
      <c r="I17" s="98">
        <v>3718.83</v>
      </c>
      <c r="J17" s="98">
        <v>2898.63</v>
      </c>
      <c r="K17" s="93">
        <v>147972.73</v>
      </c>
      <c r="L17" s="93">
        <v>2582.22</v>
      </c>
      <c r="M17" s="93">
        <v>6313.39</v>
      </c>
      <c r="N17" s="93">
        <v>165.85</v>
      </c>
      <c r="O17" s="93">
        <v>19340.05</v>
      </c>
      <c r="P17" s="93">
        <v>122214.49</v>
      </c>
      <c r="Q17" s="93">
        <v>488.13</v>
      </c>
      <c r="R17" s="93">
        <v>1006.46</v>
      </c>
      <c r="S17" s="93">
        <v>15758.06</v>
      </c>
      <c r="T17" s="93">
        <v>3718.83</v>
      </c>
      <c r="U17" s="93">
        <v>521.4</v>
      </c>
      <c r="V17" s="93">
        <v>2898.63</v>
      </c>
      <c r="W17" s="93">
        <v>2766.21</v>
      </c>
      <c r="X17" s="93">
        <v>530.06</v>
      </c>
      <c r="Y17" s="98">
        <v>649.38</v>
      </c>
      <c r="Z17" s="98"/>
      <c r="AA17" s="98"/>
      <c r="AB17" s="98"/>
      <c r="AC17" s="98"/>
      <c r="AD17" s="98"/>
      <c r="AE17" s="98"/>
      <c r="AF17" s="98"/>
      <c r="AG17" s="98"/>
      <c r="AH17" s="98"/>
      <c r="AI17" s="98"/>
      <c r="AJ17" s="98"/>
      <c r="AK17" s="98"/>
      <c r="AL17" s="99">
        <f t="shared" si="0"/>
        <v>2215139.27</v>
      </c>
      <c r="AM17" s="95">
        <f>Лист1!P15</f>
        <v>34.84</v>
      </c>
      <c r="AN17" s="96"/>
      <c r="AO17" s="119"/>
      <c r="AP17" s="119"/>
    </row>
    <row r="18" spans="2:42" ht="20.25" customHeight="1">
      <c r="B18" s="97">
        <v>4</v>
      </c>
      <c r="C18" s="98">
        <v>394571.31</v>
      </c>
      <c r="D18" s="98">
        <v>912238.06</v>
      </c>
      <c r="E18" s="98">
        <v>178851.52</v>
      </c>
      <c r="F18" s="98">
        <v>494.34</v>
      </c>
      <c r="G18" s="98"/>
      <c r="H18" s="98"/>
      <c r="I18" s="98">
        <v>3609.46</v>
      </c>
      <c r="J18" s="98">
        <v>2783.04</v>
      </c>
      <c r="K18" s="93">
        <v>38810.96</v>
      </c>
      <c r="L18" s="93">
        <v>2507.78</v>
      </c>
      <c r="M18" s="93">
        <v>6448.83</v>
      </c>
      <c r="N18" s="93">
        <v>163.04</v>
      </c>
      <c r="O18" s="93">
        <v>20157.61</v>
      </c>
      <c r="P18" s="93">
        <v>133924.19</v>
      </c>
      <c r="Q18" s="93">
        <v>476.57</v>
      </c>
      <c r="R18" s="93">
        <v>980.28</v>
      </c>
      <c r="S18" s="93">
        <v>22058.03</v>
      </c>
      <c r="T18" s="93">
        <v>3609.46</v>
      </c>
      <c r="U18" s="93">
        <v>506.07</v>
      </c>
      <c r="V18" s="93">
        <v>2783.04</v>
      </c>
      <c r="W18" s="93">
        <v>2736.84</v>
      </c>
      <c r="X18" s="93">
        <v>494.34</v>
      </c>
      <c r="Y18" s="98">
        <v>605.8</v>
      </c>
      <c r="Z18" s="98"/>
      <c r="AA18" s="98"/>
      <c r="AB18" s="98"/>
      <c r="AC18" s="98"/>
      <c r="AD18" s="98"/>
      <c r="AE18" s="98"/>
      <c r="AF18" s="98"/>
      <c r="AG18" s="98"/>
      <c r="AH18" s="98"/>
      <c r="AI18" s="98"/>
      <c r="AJ18" s="98"/>
      <c r="AK18" s="98"/>
      <c r="AL18" s="99">
        <f t="shared" si="0"/>
        <v>1728810.5700000008</v>
      </c>
      <c r="AM18" s="95">
        <f>Лист1!P16</f>
        <v>34.57</v>
      </c>
      <c r="AN18" s="96"/>
      <c r="AO18" s="119"/>
      <c r="AP18" s="119"/>
    </row>
    <row r="19" spans="2:42" ht="20.25" customHeight="1">
      <c r="B19" s="97">
        <v>5</v>
      </c>
      <c r="C19" s="98">
        <v>427082.63</v>
      </c>
      <c r="D19" s="98">
        <v>908115.59</v>
      </c>
      <c r="E19" s="98">
        <v>200437.28</v>
      </c>
      <c r="F19" s="98">
        <v>640.97</v>
      </c>
      <c r="G19" s="98"/>
      <c r="H19" s="98"/>
      <c r="I19" s="98">
        <v>3969.47</v>
      </c>
      <c r="J19" s="98">
        <v>2512.1</v>
      </c>
      <c r="K19" s="93">
        <v>96115.56</v>
      </c>
      <c r="L19" s="93">
        <v>2278.17</v>
      </c>
      <c r="M19" s="93">
        <v>5827.32</v>
      </c>
      <c r="N19" s="93">
        <v>137.79</v>
      </c>
      <c r="O19" s="93">
        <v>15627.9</v>
      </c>
      <c r="P19" s="93">
        <v>202589.37</v>
      </c>
      <c r="Q19" s="93">
        <v>458.47</v>
      </c>
      <c r="R19" s="93">
        <v>1018.17</v>
      </c>
      <c r="S19" s="93">
        <v>23235.92</v>
      </c>
      <c r="T19" s="93">
        <v>3969.47</v>
      </c>
      <c r="U19" s="93">
        <v>449.39</v>
      </c>
      <c r="V19" s="93">
        <v>2512.1</v>
      </c>
      <c r="W19" s="93">
        <v>2079.94</v>
      </c>
      <c r="X19" s="93">
        <v>640.97</v>
      </c>
      <c r="Y19" s="98">
        <v>555.02</v>
      </c>
      <c r="Z19" s="98"/>
      <c r="AA19" s="98"/>
      <c r="AB19" s="98"/>
      <c r="AC19" s="98"/>
      <c r="AD19" s="98"/>
      <c r="AE19" s="98"/>
      <c r="AF19" s="98"/>
      <c r="AG19" s="98"/>
      <c r="AH19" s="98"/>
      <c r="AI19" s="98"/>
      <c r="AJ19" s="98"/>
      <c r="AK19" s="98"/>
      <c r="AL19" s="99">
        <f t="shared" si="0"/>
        <v>1900253.5999999996</v>
      </c>
      <c r="AM19" s="95">
        <f>Лист1!P17</f>
        <v>34.37</v>
      </c>
      <c r="AN19" s="96"/>
      <c r="AO19" s="119"/>
      <c r="AP19" s="119"/>
    </row>
    <row r="20" spans="2:42" ht="20.25" customHeight="1">
      <c r="B20" s="97">
        <v>6</v>
      </c>
      <c r="C20" s="98">
        <v>571922.77</v>
      </c>
      <c r="D20" s="98">
        <v>1003256.09</v>
      </c>
      <c r="E20" s="98">
        <v>199765.61</v>
      </c>
      <c r="F20" s="98">
        <v>464.12</v>
      </c>
      <c r="G20" s="98"/>
      <c r="H20" s="98"/>
      <c r="I20" s="98">
        <v>3680.65</v>
      </c>
      <c r="J20" s="98">
        <v>2461.48</v>
      </c>
      <c r="K20" s="93">
        <v>25698.91</v>
      </c>
      <c r="L20" s="93">
        <v>2136.2</v>
      </c>
      <c r="M20" s="93">
        <v>5860.04</v>
      </c>
      <c r="N20" s="93">
        <v>130.85</v>
      </c>
      <c r="O20" s="93">
        <v>17991.37</v>
      </c>
      <c r="P20" s="93">
        <v>198153.96000000002</v>
      </c>
      <c r="Q20" s="93">
        <v>439.25</v>
      </c>
      <c r="R20" s="93">
        <v>951.37</v>
      </c>
      <c r="S20" s="93">
        <v>26140.44</v>
      </c>
      <c r="T20" s="93">
        <v>3680.65</v>
      </c>
      <c r="U20" s="93">
        <v>470.17</v>
      </c>
      <c r="V20" s="93">
        <v>2461.48</v>
      </c>
      <c r="W20" s="93">
        <v>4546.08</v>
      </c>
      <c r="X20" s="93">
        <v>464.12</v>
      </c>
      <c r="Y20" s="98">
        <v>547.98</v>
      </c>
      <c r="Z20" s="98"/>
      <c r="AA20" s="98"/>
      <c r="AB20" s="98"/>
      <c r="AC20" s="98"/>
      <c r="AD20" s="98"/>
      <c r="AE20" s="98"/>
      <c r="AF20" s="98"/>
      <c r="AG20" s="98"/>
      <c r="AH20" s="98"/>
      <c r="AI20" s="98"/>
      <c r="AJ20" s="98"/>
      <c r="AK20" s="98"/>
      <c r="AL20" s="99">
        <f t="shared" si="0"/>
        <v>2071223.5899999999</v>
      </c>
      <c r="AM20" s="95">
        <f>Лист1!P18</f>
        <v>34.21</v>
      </c>
      <c r="AN20" s="96"/>
      <c r="AO20" s="119"/>
      <c r="AP20" s="119"/>
    </row>
    <row r="21" spans="2:42" ht="20.25" customHeight="1">
      <c r="B21" s="97">
        <v>7</v>
      </c>
      <c r="C21" s="98">
        <v>369501.77</v>
      </c>
      <c r="D21" s="98">
        <v>859465.5</v>
      </c>
      <c r="E21" s="98">
        <v>193313.2</v>
      </c>
      <c r="F21" s="98">
        <v>751.13</v>
      </c>
      <c r="G21" s="98"/>
      <c r="H21" s="98"/>
      <c r="I21" s="98">
        <v>3764.47</v>
      </c>
      <c r="J21" s="98">
        <v>2583</v>
      </c>
      <c r="K21" s="93">
        <v>25126.92</v>
      </c>
      <c r="L21" s="93">
        <v>2005.14</v>
      </c>
      <c r="M21" s="93">
        <v>6047.95</v>
      </c>
      <c r="N21" s="93">
        <v>138.75</v>
      </c>
      <c r="O21" s="93">
        <v>13670.65</v>
      </c>
      <c r="P21" s="93">
        <v>167857.73</v>
      </c>
      <c r="Q21" s="93">
        <v>445.39</v>
      </c>
      <c r="R21" s="93">
        <v>920.51</v>
      </c>
      <c r="S21" s="93">
        <v>22297.45</v>
      </c>
      <c r="T21" s="93">
        <v>3764.47</v>
      </c>
      <c r="U21" s="93">
        <v>412.31</v>
      </c>
      <c r="V21" s="93">
        <v>2583</v>
      </c>
      <c r="W21" s="93">
        <v>2998</v>
      </c>
      <c r="X21" s="93">
        <v>751.13</v>
      </c>
      <c r="Y21" s="98">
        <v>603.43</v>
      </c>
      <c r="Z21" s="98"/>
      <c r="AA21" s="98"/>
      <c r="AB21" s="98"/>
      <c r="AC21" s="98"/>
      <c r="AD21" s="98"/>
      <c r="AE21" s="98"/>
      <c r="AF21" s="98"/>
      <c r="AG21" s="98"/>
      <c r="AH21" s="98"/>
      <c r="AI21" s="98"/>
      <c r="AJ21" s="98"/>
      <c r="AK21" s="98"/>
      <c r="AL21" s="99">
        <f t="shared" si="0"/>
        <v>1679001.8999999992</v>
      </c>
      <c r="AM21" s="95">
        <f>Лист1!P19</f>
        <v>34.17</v>
      </c>
      <c r="AN21" s="96"/>
      <c r="AO21" s="119"/>
      <c r="AP21" s="119"/>
    </row>
    <row r="22" spans="2:42" ht="20.25" customHeight="1">
      <c r="B22" s="97">
        <v>8</v>
      </c>
      <c r="C22" s="98">
        <v>351335.27</v>
      </c>
      <c r="D22" s="98">
        <v>833398.25</v>
      </c>
      <c r="E22" s="98">
        <v>180704.59</v>
      </c>
      <c r="F22" s="98">
        <v>987.79</v>
      </c>
      <c r="G22" s="98"/>
      <c r="H22" s="98"/>
      <c r="I22" s="98">
        <v>3712.45</v>
      </c>
      <c r="J22" s="98">
        <v>2553.86</v>
      </c>
      <c r="K22" s="93">
        <v>9368.18</v>
      </c>
      <c r="L22" s="93">
        <v>2359.87</v>
      </c>
      <c r="M22" s="93">
        <v>5955.48</v>
      </c>
      <c r="N22" s="93">
        <v>151.79</v>
      </c>
      <c r="O22" s="93">
        <v>14135.15</v>
      </c>
      <c r="P22" s="93">
        <v>201044.36</v>
      </c>
      <c r="Q22" s="93">
        <v>453.59</v>
      </c>
      <c r="R22" s="93">
        <v>942.82</v>
      </c>
      <c r="S22" s="93">
        <v>16248.26</v>
      </c>
      <c r="T22" s="93">
        <v>3712.45</v>
      </c>
      <c r="U22" s="93">
        <v>469.88</v>
      </c>
      <c r="V22" s="93">
        <v>2553.86</v>
      </c>
      <c r="W22" s="93">
        <v>4170.48</v>
      </c>
      <c r="X22" s="93">
        <v>987.79</v>
      </c>
      <c r="Y22" s="98">
        <v>579.1</v>
      </c>
      <c r="Z22" s="98"/>
      <c r="AA22" s="98"/>
      <c r="AB22" s="98"/>
      <c r="AC22" s="98"/>
      <c r="AD22" s="98"/>
      <c r="AE22" s="98"/>
      <c r="AF22" s="98"/>
      <c r="AG22" s="98"/>
      <c r="AH22" s="98"/>
      <c r="AI22" s="98"/>
      <c r="AJ22" s="98"/>
      <c r="AK22" s="98"/>
      <c r="AL22" s="99">
        <f t="shared" si="0"/>
        <v>1635825.2700000003</v>
      </c>
      <c r="AM22" s="95">
        <f>Лист1!P20</f>
        <v>34.26</v>
      </c>
      <c r="AN22" s="96"/>
      <c r="AO22" s="119"/>
      <c r="AP22" s="119"/>
    </row>
    <row r="23" spans="2:41" ht="20.25" customHeight="1">
      <c r="B23" s="97">
        <v>9</v>
      </c>
      <c r="C23" s="98">
        <v>360388.63</v>
      </c>
      <c r="D23" s="98">
        <v>873565.66</v>
      </c>
      <c r="E23" s="98">
        <v>189658.48</v>
      </c>
      <c r="F23" s="98">
        <v>1662.56</v>
      </c>
      <c r="G23" s="98"/>
      <c r="H23" s="98"/>
      <c r="I23" s="98">
        <v>4537.96</v>
      </c>
      <c r="J23" s="98">
        <v>2662.86</v>
      </c>
      <c r="K23" s="93">
        <v>8987.15</v>
      </c>
      <c r="L23" s="93">
        <v>2020.21</v>
      </c>
      <c r="M23" s="93">
        <v>6264.15</v>
      </c>
      <c r="N23" s="93">
        <v>125.36</v>
      </c>
      <c r="O23" s="93">
        <v>18723.51</v>
      </c>
      <c r="P23" s="93">
        <v>202267.88</v>
      </c>
      <c r="Q23" s="93">
        <v>489.33</v>
      </c>
      <c r="R23" s="93">
        <v>1016.06</v>
      </c>
      <c r="S23" s="93">
        <v>12766.54</v>
      </c>
      <c r="T23" s="93">
        <v>4537.96</v>
      </c>
      <c r="U23" s="93">
        <v>469.55</v>
      </c>
      <c r="V23" s="93">
        <v>2662.86</v>
      </c>
      <c r="W23" s="93">
        <v>4468.68</v>
      </c>
      <c r="X23" s="93">
        <v>1662.56</v>
      </c>
      <c r="Y23" s="98">
        <v>571.13</v>
      </c>
      <c r="Z23" s="98"/>
      <c r="AA23" s="98"/>
      <c r="AB23" s="98"/>
      <c r="AC23" s="98"/>
      <c r="AD23" s="98"/>
      <c r="AE23" s="98"/>
      <c r="AF23" s="98"/>
      <c r="AG23" s="98"/>
      <c r="AH23" s="98"/>
      <c r="AI23" s="98"/>
      <c r="AJ23" s="98"/>
      <c r="AK23" s="98"/>
      <c r="AL23" s="99">
        <f t="shared" si="0"/>
        <v>1699509.0800000003</v>
      </c>
      <c r="AM23" s="95">
        <f>Лист1!P21</f>
        <v>34.33</v>
      </c>
      <c r="AN23" s="96"/>
      <c r="AO23" s="120"/>
    </row>
    <row r="24" spans="2:41" ht="20.25" customHeight="1">
      <c r="B24" s="97">
        <v>10</v>
      </c>
      <c r="C24" s="98">
        <v>407033.8</v>
      </c>
      <c r="D24" s="98">
        <v>925565.78</v>
      </c>
      <c r="E24" s="98">
        <v>171124.7</v>
      </c>
      <c r="F24" s="98">
        <v>869.88</v>
      </c>
      <c r="G24" s="98"/>
      <c r="H24" s="98"/>
      <c r="I24" s="98">
        <v>4905.77</v>
      </c>
      <c r="J24" s="98">
        <v>2994.99</v>
      </c>
      <c r="K24" s="93">
        <v>39488.91</v>
      </c>
      <c r="L24" s="93">
        <v>2615.8</v>
      </c>
      <c r="M24" s="93">
        <v>7002.7</v>
      </c>
      <c r="N24" s="93">
        <v>177.49</v>
      </c>
      <c r="O24" s="93">
        <v>20510.99</v>
      </c>
      <c r="P24" s="93">
        <v>144670.92</v>
      </c>
      <c r="Q24" s="93">
        <v>498.37</v>
      </c>
      <c r="R24" s="93">
        <v>1078.44</v>
      </c>
      <c r="S24" s="93">
        <v>13905.44</v>
      </c>
      <c r="T24" s="93">
        <v>4905.77</v>
      </c>
      <c r="U24" s="93">
        <v>523.22</v>
      </c>
      <c r="V24" s="93">
        <v>2994.99</v>
      </c>
      <c r="W24" s="93">
        <v>4613.39</v>
      </c>
      <c r="X24" s="93">
        <v>869.88</v>
      </c>
      <c r="Y24" s="98">
        <v>655.93</v>
      </c>
      <c r="Z24" s="98"/>
      <c r="AA24" s="98"/>
      <c r="AB24" s="98"/>
      <c r="AC24" s="98"/>
      <c r="AD24" s="98"/>
      <c r="AE24" s="98"/>
      <c r="AF24" s="98"/>
      <c r="AG24" s="98"/>
      <c r="AH24" s="98"/>
      <c r="AI24" s="98"/>
      <c r="AJ24" s="98"/>
      <c r="AK24" s="98"/>
      <c r="AL24" s="99">
        <f t="shared" si="0"/>
        <v>1757007.1599999995</v>
      </c>
      <c r="AM24" s="95">
        <f>Лист1!P22</f>
        <v>34.3</v>
      </c>
      <c r="AN24" s="96"/>
      <c r="AO24" s="120"/>
    </row>
    <row r="25" spans="2:41" ht="20.25" customHeight="1">
      <c r="B25" s="97">
        <v>11</v>
      </c>
      <c r="C25" s="98">
        <v>408086.38</v>
      </c>
      <c r="D25" s="98">
        <v>876336.38</v>
      </c>
      <c r="E25" s="98">
        <v>177364.28</v>
      </c>
      <c r="F25" s="98">
        <v>510.33</v>
      </c>
      <c r="G25" s="98"/>
      <c r="H25" s="98"/>
      <c r="I25" s="98">
        <v>7276.72</v>
      </c>
      <c r="J25" s="98">
        <v>2546.93</v>
      </c>
      <c r="K25" s="93">
        <v>107436.84</v>
      </c>
      <c r="L25" s="93">
        <v>2454.98</v>
      </c>
      <c r="M25" s="93">
        <v>6310.56</v>
      </c>
      <c r="N25" s="93">
        <v>147.22</v>
      </c>
      <c r="O25" s="93">
        <v>20264.21</v>
      </c>
      <c r="P25" s="93">
        <v>144853.15</v>
      </c>
      <c r="Q25" s="93">
        <v>479.04</v>
      </c>
      <c r="R25" s="93">
        <v>968.84</v>
      </c>
      <c r="S25" s="93">
        <v>22193.22</v>
      </c>
      <c r="T25" s="93">
        <v>7276.72</v>
      </c>
      <c r="U25" s="93">
        <v>487.06</v>
      </c>
      <c r="V25" s="93">
        <v>2546.93</v>
      </c>
      <c r="W25" s="93">
        <v>3754.54</v>
      </c>
      <c r="X25" s="93">
        <v>510.33</v>
      </c>
      <c r="Y25" s="98">
        <v>592.26</v>
      </c>
      <c r="Z25" s="98"/>
      <c r="AA25" s="98"/>
      <c r="AB25" s="98"/>
      <c r="AC25" s="98"/>
      <c r="AD25" s="98"/>
      <c r="AE25" s="98"/>
      <c r="AF25" s="98"/>
      <c r="AG25" s="98"/>
      <c r="AH25" s="98"/>
      <c r="AI25" s="98"/>
      <c r="AJ25" s="98"/>
      <c r="AK25" s="98"/>
      <c r="AL25" s="99">
        <f t="shared" si="0"/>
        <v>1792396.9200000002</v>
      </c>
      <c r="AM25" s="95">
        <f>Лист1!P23</f>
        <v>34.37</v>
      </c>
      <c r="AN25" s="96"/>
      <c r="AO25" s="120"/>
    </row>
    <row r="26" spans="2:41" ht="20.25" customHeight="1">
      <c r="B26" s="97">
        <v>12</v>
      </c>
      <c r="C26" s="98">
        <v>375773.16</v>
      </c>
      <c r="D26" s="98">
        <v>904826.13</v>
      </c>
      <c r="E26" s="98">
        <v>158269.73</v>
      </c>
      <c r="F26" s="98">
        <v>705.46</v>
      </c>
      <c r="G26" s="98"/>
      <c r="H26" s="98"/>
      <c r="I26" s="98">
        <v>7149.95</v>
      </c>
      <c r="J26" s="98">
        <v>2537.77</v>
      </c>
      <c r="K26" s="93">
        <v>163608.83</v>
      </c>
      <c r="L26" s="93">
        <v>2364.95</v>
      </c>
      <c r="M26" s="93">
        <v>5803.94</v>
      </c>
      <c r="N26" s="93">
        <v>137.29</v>
      </c>
      <c r="O26" s="93">
        <v>22447.05</v>
      </c>
      <c r="P26" s="93">
        <v>204824.02</v>
      </c>
      <c r="Q26" s="93">
        <v>448.23</v>
      </c>
      <c r="R26" s="93">
        <v>916.47</v>
      </c>
      <c r="S26" s="93">
        <v>21429.48</v>
      </c>
      <c r="T26" s="93">
        <v>7149.95</v>
      </c>
      <c r="U26" s="93">
        <v>452.93</v>
      </c>
      <c r="V26" s="93">
        <v>2537.77</v>
      </c>
      <c r="W26" s="93">
        <v>3907.28</v>
      </c>
      <c r="X26" s="93">
        <v>705.46</v>
      </c>
      <c r="Y26" s="98">
        <v>571.2</v>
      </c>
      <c r="Z26" s="98"/>
      <c r="AA26" s="98"/>
      <c r="AB26" s="98"/>
      <c r="AC26" s="98"/>
      <c r="AD26" s="98"/>
      <c r="AE26" s="98"/>
      <c r="AF26" s="98"/>
      <c r="AG26" s="98"/>
      <c r="AH26" s="98"/>
      <c r="AI26" s="98"/>
      <c r="AJ26" s="98"/>
      <c r="AK26" s="98"/>
      <c r="AL26" s="99">
        <f t="shared" si="0"/>
        <v>1886567.0499999998</v>
      </c>
      <c r="AM26" s="95">
        <f>Лист1!P24</f>
        <v>34.51</v>
      </c>
      <c r="AN26" s="96"/>
      <c r="AO26" s="120"/>
    </row>
    <row r="27" spans="2:41" ht="20.25" customHeight="1">
      <c r="B27" s="97">
        <v>13</v>
      </c>
      <c r="C27" s="98">
        <v>344500.2</v>
      </c>
      <c r="D27" s="98">
        <v>863178.09</v>
      </c>
      <c r="E27" s="98">
        <v>199999.17</v>
      </c>
      <c r="F27" s="98">
        <v>1127.43</v>
      </c>
      <c r="G27" s="98"/>
      <c r="H27" s="98"/>
      <c r="I27" s="98">
        <v>6729.79</v>
      </c>
      <c r="J27" s="98">
        <v>2493.15</v>
      </c>
      <c r="K27" s="93">
        <v>9189.09</v>
      </c>
      <c r="L27" s="93">
        <v>2232.15</v>
      </c>
      <c r="M27" s="93">
        <v>5581.75</v>
      </c>
      <c r="N27" s="93">
        <v>144.54</v>
      </c>
      <c r="O27" s="93">
        <v>15500.38</v>
      </c>
      <c r="P27" s="93">
        <v>216624.53</v>
      </c>
      <c r="Q27" s="93">
        <v>438.85</v>
      </c>
      <c r="R27" s="93">
        <v>994.24</v>
      </c>
      <c r="S27" s="93">
        <v>24204.1</v>
      </c>
      <c r="T27" s="93">
        <v>6729.79</v>
      </c>
      <c r="U27" s="93">
        <v>465.31</v>
      </c>
      <c r="V27" s="93">
        <v>2493.15</v>
      </c>
      <c r="W27" s="93">
        <v>10143.13</v>
      </c>
      <c r="X27" s="93">
        <v>1127.43</v>
      </c>
      <c r="Y27" s="98">
        <v>555.7</v>
      </c>
      <c r="Z27" s="98"/>
      <c r="AA27" s="98"/>
      <c r="AB27" s="98"/>
      <c r="AC27" s="98"/>
      <c r="AD27" s="98"/>
      <c r="AE27" s="98"/>
      <c r="AF27" s="98"/>
      <c r="AG27" s="98"/>
      <c r="AH27" s="98"/>
      <c r="AI27" s="98"/>
      <c r="AJ27" s="98"/>
      <c r="AK27" s="98"/>
      <c r="AL27" s="99">
        <f t="shared" si="0"/>
        <v>1714451.9699999997</v>
      </c>
      <c r="AM27" s="95">
        <f>Лист1!P25</f>
        <v>34.63</v>
      </c>
      <c r="AN27" s="96"/>
      <c r="AO27" s="120"/>
    </row>
    <row r="28" spans="2:41" ht="20.25" customHeight="1">
      <c r="B28" s="97">
        <v>14</v>
      </c>
      <c r="C28" s="98">
        <v>375676.96</v>
      </c>
      <c r="D28" s="98">
        <v>826429.16</v>
      </c>
      <c r="E28" s="98">
        <v>204461.69</v>
      </c>
      <c r="F28" s="98">
        <v>1737.58</v>
      </c>
      <c r="G28" s="98"/>
      <c r="H28" s="98"/>
      <c r="I28" s="98">
        <v>4300.97</v>
      </c>
      <c r="J28" s="98">
        <v>2662.16</v>
      </c>
      <c r="K28" s="93">
        <v>13862.07</v>
      </c>
      <c r="L28" s="93">
        <v>2038.09</v>
      </c>
      <c r="M28" s="93">
        <v>6168.49</v>
      </c>
      <c r="N28" s="93">
        <v>146.79</v>
      </c>
      <c r="O28" s="93">
        <v>14713.31</v>
      </c>
      <c r="P28" s="93">
        <v>172152.68</v>
      </c>
      <c r="Q28" s="93">
        <v>470</v>
      </c>
      <c r="R28" s="93">
        <v>1028.21</v>
      </c>
      <c r="S28" s="93">
        <v>17597.54</v>
      </c>
      <c r="T28" s="93">
        <v>4300.97</v>
      </c>
      <c r="U28" s="93">
        <v>480.39</v>
      </c>
      <c r="V28" s="93">
        <v>2662.16</v>
      </c>
      <c r="W28" s="93">
        <v>8112.2</v>
      </c>
      <c r="X28" s="93">
        <v>1737.58</v>
      </c>
      <c r="Y28" s="98">
        <v>634.39</v>
      </c>
      <c r="Z28" s="98"/>
      <c r="AA28" s="98"/>
      <c r="AB28" s="98"/>
      <c r="AC28" s="98"/>
      <c r="AD28" s="98"/>
      <c r="AE28" s="98"/>
      <c r="AF28" s="98"/>
      <c r="AG28" s="98"/>
      <c r="AH28" s="98"/>
      <c r="AI28" s="98"/>
      <c r="AJ28" s="98"/>
      <c r="AK28" s="98"/>
      <c r="AL28" s="99">
        <f t="shared" si="0"/>
        <v>1661373.39</v>
      </c>
      <c r="AM28" s="95">
        <f>Лист1!P26</f>
        <v>34.62</v>
      </c>
      <c r="AN28" s="96"/>
      <c r="AO28" s="120"/>
    </row>
    <row r="29" spans="2:41" ht="20.25" customHeight="1">
      <c r="B29" s="97">
        <v>15</v>
      </c>
      <c r="C29" s="98">
        <v>361676.6</v>
      </c>
      <c r="D29" s="98">
        <v>840002.75</v>
      </c>
      <c r="E29" s="98">
        <v>202616.7</v>
      </c>
      <c r="F29" s="98">
        <v>1590.47</v>
      </c>
      <c r="G29" s="98"/>
      <c r="H29" s="98"/>
      <c r="I29" s="98">
        <v>4280.48</v>
      </c>
      <c r="J29" s="98">
        <v>3365.98</v>
      </c>
      <c r="K29" s="93">
        <v>11919.77</v>
      </c>
      <c r="L29" s="93">
        <v>2397.55</v>
      </c>
      <c r="M29" s="93">
        <v>6489.95</v>
      </c>
      <c r="N29" s="93">
        <v>156.58</v>
      </c>
      <c r="O29" s="93">
        <v>18235.89</v>
      </c>
      <c r="P29" s="93">
        <v>210166.86</v>
      </c>
      <c r="Q29" s="93">
        <v>508.86</v>
      </c>
      <c r="R29" s="93">
        <v>1110.34</v>
      </c>
      <c r="S29" s="93">
        <v>22856.62</v>
      </c>
      <c r="T29" s="93">
        <v>4280.48</v>
      </c>
      <c r="U29" s="93">
        <v>509.41</v>
      </c>
      <c r="V29" s="93">
        <v>3365.98</v>
      </c>
      <c r="W29" s="93">
        <v>6741.18</v>
      </c>
      <c r="X29" s="93">
        <v>1590.47</v>
      </c>
      <c r="Y29" s="98">
        <v>658.39</v>
      </c>
      <c r="Z29" s="98"/>
      <c r="AA29" s="98"/>
      <c r="AB29" s="98"/>
      <c r="AC29" s="98"/>
      <c r="AD29" s="98"/>
      <c r="AE29" s="98"/>
      <c r="AF29" s="98"/>
      <c r="AG29" s="98"/>
      <c r="AH29" s="98"/>
      <c r="AI29" s="98"/>
      <c r="AJ29" s="98"/>
      <c r="AK29" s="98"/>
      <c r="AL29" s="99">
        <f t="shared" si="0"/>
        <v>1704521.31</v>
      </c>
      <c r="AM29" s="95">
        <f>Лист1!P27</f>
        <v>34.58</v>
      </c>
      <c r="AN29" s="96"/>
      <c r="AO29" s="120"/>
    </row>
    <row r="30" spans="2:41" ht="20.25" customHeight="1">
      <c r="B30" s="100">
        <v>16</v>
      </c>
      <c r="C30" s="98">
        <v>389659.8</v>
      </c>
      <c r="D30" s="98">
        <v>853025.19</v>
      </c>
      <c r="E30" s="98">
        <v>192746.6</v>
      </c>
      <c r="F30" s="98">
        <v>1511.1</v>
      </c>
      <c r="G30" s="98"/>
      <c r="H30" s="98"/>
      <c r="I30" s="98">
        <v>3910.97</v>
      </c>
      <c r="J30" s="98">
        <v>3081.27</v>
      </c>
      <c r="K30" s="93">
        <v>74497.91</v>
      </c>
      <c r="L30" s="93">
        <v>2340.94</v>
      </c>
      <c r="M30" s="93">
        <v>6328.19</v>
      </c>
      <c r="N30" s="93">
        <v>182.37</v>
      </c>
      <c r="O30" s="93">
        <v>16188.5</v>
      </c>
      <c r="P30" s="93">
        <v>204812.91999999998</v>
      </c>
      <c r="Q30" s="93">
        <v>510.06</v>
      </c>
      <c r="R30" s="93">
        <v>1037.49</v>
      </c>
      <c r="S30" s="93">
        <v>14243.92</v>
      </c>
      <c r="T30" s="93">
        <v>3910.97</v>
      </c>
      <c r="U30" s="93">
        <v>538.74</v>
      </c>
      <c r="V30" s="93">
        <v>3081.27</v>
      </c>
      <c r="W30" s="93">
        <v>6453.12</v>
      </c>
      <c r="X30" s="93">
        <v>1511.1</v>
      </c>
      <c r="Y30" s="98">
        <v>645.14</v>
      </c>
      <c r="Z30" s="98"/>
      <c r="AA30" s="98"/>
      <c r="AB30" s="98"/>
      <c r="AC30" s="98"/>
      <c r="AD30" s="98"/>
      <c r="AE30" s="98"/>
      <c r="AF30" s="98"/>
      <c r="AG30" s="98"/>
      <c r="AH30" s="98"/>
      <c r="AI30" s="98"/>
      <c r="AJ30" s="98"/>
      <c r="AK30" s="98"/>
      <c r="AL30" s="99">
        <f t="shared" si="0"/>
        <v>1780217.57</v>
      </c>
      <c r="AM30" s="95">
        <f>Лист1!P28</f>
        <v>34.63</v>
      </c>
      <c r="AN30" s="96"/>
      <c r="AO30" s="120"/>
    </row>
    <row r="31" spans="2:41" ht="20.25" customHeight="1">
      <c r="B31" s="100">
        <v>17</v>
      </c>
      <c r="C31" s="98">
        <v>354634.08</v>
      </c>
      <c r="D31" s="98">
        <v>845303.63</v>
      </c>
      <c r="E31" s="98">
        <v>188645.15</v>
      </c>
      <c r="F31" s="98">
        <v>655.67</v>
      </c>
      <c r="G31" s="98"/>
      <c r="H31" s="98"/>
      <c r="I31" s="98">
        <v>4186.19</v>
      </c>
      <c r="J31" s="98">
        <v>3029.41</v>
      </c>
      <c r="K31" s="93">
        <v>101341.37</v>
      </c>
      <c r="L31" s="93">
        <v>2673.1</v>
      </c>
      <c r="M31" s="93">
        <v>7189.08</v>
      </c>
      <c r="N31" s="93">
        <v>192.33</v>
      </c>
      <c r="O31" s="93">
        <v>15985.43</v>
      </c>
      <c r="P31" s="93">
        <v>134275.74000000002</v>
      </c>
      <c r="Q31" s="93">
        <v>529.12</v>
      </c>
      <c r="R31" s="93">
        <v>1125.07</v>
      </c>
      <c r="S31" s="93">
        <v>13053.28</v>
      </c>
      <c r="T31" s="93">
        <v>4186.19</v>
      </c>
      <c r="U31" s="93">
        <v>549.83</v>
      </c>
      <c r="V31" s="93">
        <v>3029.41</v>
      </c>
      <c r="W31" s="93">
        <v>4601.83</v>
      </c>
      <c r="X31" s="93">
        <v>655.67</v>
      </c>
      <c r="Y31" s="98">
        <v>692.74</v>
      </c>
      <c r="Z31" s="98"/>
      <c r="AA31" s="98"/>
      <c r="AB31" s="98"/>
      <c r="AC31" s="98"/>
      <c r="AD31" s="98"/>
      <c r="AE31" s="98"/>
      <c r="AF31" s="98"/>
      <c r="AG31" s="98"/>
      <c r="AH31" s="98"/>
      <c r="AI31" s="98"/>
      <c r="AJ31" s="98"/>
      <c r="AK31" s="98"/>
      <c r="AL31" s="99">
        <f t="shared" si="0"/>
        <v>1686534.3199999998</v>
      </c>
      <c r="AM31" s="95">
        <f>Лист1!P29</f>
        <v>34.66</v>
      </c>
      <c r="AN31" s="96"/>
      <c r="AO31" s="120"/>
    </row>
    <row r="32" spans="2:41" ht="20.25" customHeight="1">
      <c r="B32" s="100">
        <v>18</v>
      </c>
      <c r="C32" s="98">
        <v>410942.27</v>
      </c>
      <c r="D32" s="98">
        <v>852683.09</v>
      </c>
      <c r="E32" s="98">
        <v>198969.27</v>
      </c>
      <c r="F32" s="98">
        <v>551.61</v>
      </c>
      <c r="G32" s="98"/>
      <c r="H32" s="98"/>
      <c r="I32" s="98">
        <v>4239.16</v>
      </c>
      <c r="J32" s="98">
        <v>3168.42</v>
      </c>
      <c r="K32" s="93">
        <v>81129.85</v>
      </c>
      <c r="L32" s="93">
        <v>2733.84</v>
      </c>
      <c r="M32" s="93">
        <v>7350.66</v>
      </c>
      <c r="N32" s="93">
        <v>215.55</v>
      </c>
      <c r="O32" s="93">
        <v>17009.45</v>
      </c>
      <c r="P32" s="93">
        <v>160682.33000000002</v>
      </c>
      <c r="Q32" s="93">
        <v>550.88</v>
      </c>
      <c r="R32" s="93">
        <v>1126.9</v>
      </c>
      <c r="S32" s="93">
        <v>23748.17</v>
      </c>
      <c r="T32" s="93">
        <v>4239.16</v>
      </c>
      <c r="U32" s="93">
        <v>577.94</v>
      </c>
      <c r="V32" s="93">
        <v>3168.42</v>
      </c>
      <c r="W32" s="93">
        <v>6627.38</v>
      </c>
      <c r="X32" s="93">
        <v>551.61</v>
      </c>
      <c r="Y32" s="98">
        <v>683.1</v>
      </c>
      <c r="Z32" s="98"/>
      <c r="AA32" s="98"/>
      <c r="AB32" s="98"/>
      <c r="AC32" s="98"/>
      <c r="AD32" s="98"/>
      <c r="AE32" s="98"/>
      <c r="AF32" s="98"/>
      <c r="AG32" s="98"/>
      <c r="AH32" s="98"/>
      <c r="AI32" s="98"/>
      <c r="AJ32" s="98"/>
      <c r="AK32" s="98"/>
      <c r="AL32" s="99">
        <f t="shared" si="0"/>
        <v>1780949.0599999996</v>
      </c>
      <c r="AM32" s="95">
        <f>Лист1!P30</f>
        <v>34.66</v>
      </c>
      <c r="AN32" s="96"/>
      <c r="AO32" s="120"/>
    </row>
    <row r="33" spans="2:41" ht="20.25" customHeight="1">
      <c r="B33" s="100">
        <v>19</v>
      </c>
      <c r="C33" s="98">
        <v>373707.8</v>
      </c>
      <c r="D33" s="98">
        <v>872437.13</v>
      </c>
      <c r="E33" s="98">
        <v>216643.48</v>
      </c>
      <c r="F33" s="98">
        <v>533.14</v>
      </c>
      <c r="G33" s="98"/>
      <c r="H33" s="98"/>
      <c r="I33" s="98">
        <v>4790.06</v>
      </c>
      <c r="J33" s="98">
        <v>2952.43</v>
      </c>
      <c r="K33" s="93">
        <v>102977.67</v>
      </c>
      <c r="L33" s="93">
        <v>2637.6</v>
      </c>
      <c r="M33" s="93">
        <v>6721.49</v>
      </c>
      <c r="N33" s="93">
        <v>144.73</v>
      </c>
      <c r="O33" s="93">
        <v>18317</v>
      </c>
      <c r="P33" s="93">
        <v>216505.96</v>
      </c>
      <c r="Q33" s="93">
        <v>512.67</v>
      </c>
      <c r="R33" s="93">
        <v>1069.52</v>
      </c>
      <c r="S33" s="93">
        <v>19021.18</v>
      </c>
      <c r="T33" s="93">
        <v>4790.06</v>
      </c>
      <c r="U33" s="93">
        <v>545.23</v>
      </c>
      <c r="V33" s="93">
        <v>2952.43</v>
      </c>
      <c r="W33" s="93">
        <v>5239.26</v>
      </c>
      <c r="X33" s="93">
        <v>533.14</v>
      </c>
      <c r="Y33" s="98">
        <v>636.71</v>
      </c>
      <c r="Z33" s="98"/>
      <c r="AA33" s="98"/>
      <c r="AB33" s="98"/>
      <c r="AC33" s="98"/>
      <c r="AD33" s="98"/>
      <c r="AE33" s="98"/>
      <c r="AF33" s="98"/>
      <c r="AG33" s="98"/>
      <c r="AH33" s="98"/>
      <c r="AI33" s="98"/>
      <c r="AJ33" s="98"/>
      <c r="AK33" s="98"/>
      <c r="AL33" s="99">
        <f t="shared" si="0"/>
        <v>1853668.6899999995</v>
      </c>
      <c r="AM33" s="95">
        <f>Лист1!P31</f>
        <v>34.63</v>
      </c>
      <c r="AN33" s="96"/>
      <c r="AO33" s="120"/>
    </row>
    <row r="34" spans="2:41" ht="20.25" customHeight="1">
      <c r="B34" s="100">
        <v>20</v>
      </c>
      <c r="C34" s="98">
        <v>513538.85</v>
      </c>
      <c r="D34" s="98">
        <v>952733.59</v>
      </c>
      <c r="E34" s="98">
        <v>225557.05</v>
      </c>
      <c r="F34" s="98">
        <v>1010.44</v>
      </c>
      <c r="G34" s="98"/>
      <c r="H34" s="98"/>
      <c r="I34" s="98">
        <v>6778.79</v>
      </c>
      <c r="J34" s="98">
        <v>4403.35</v>
      </c>
      <c r="K34" s="93">
        <v>83154.16</v>
      </c>
      <c r="L34" s="93">
        <v>3046.43</v>
      </c>
      <c r="M34" s="93">
        <v>8850.03</v>
      </c>
      <c r="N34" s="93">
        <v>215.59</v>
      </c>
      <c r="O34" s="93">
        <v>23570.79</v>
      </c>
      <c r="P34" s="93">
        <v>216953.62</v>
      </c>
      <c r="Q34" s="93">
        <v>885.61</v>
      </c>
      <c r="R34" s="93">
        <v>1500.77</v>
      </c>
      <c r="S34" s="93">
        <v>27378.36</v>
      </c>
      <c r="T34" s="93">
        <v>6778.79</v>
      </c>
      <c r="U34" s="93">
        <v>919.84</v>
      </c>
      <c r="V34" s="93">
        <v>4403.35</v>
      </c>
      <c r="W34" s="93">
        <v>8822.8</v>
      </c>
      <c r="X34" s="93">
        <v>1010.44</v>
      </c>
      <c r="Y34" s="98">
        <v>800.99</v>
      </c>
      <c r="Z34" s="98"/>
      <c r="AA34" s="98"/>
      <c r="AB34" s="98"/>
      <c r="AC34" s="98"/>
      <c r="AD34" s="98"/>
      <c r="AE34" s="98"/>
      <c r="AF34" s="98"/>
      <c r="AG34" s="98"/>
      <c r="AH34" s="98"/>
      <c r="AI34" s="98"/>
      <c r="AJ34" s="98"/>
      <c r="AK34" s="98"/>
      <c r="AL34" s="99">
        <f t="shared" si="0"/>
        <v>2092313.6400000004</v>
      </c>
      <c r="AM34" s="95">
        <f>Лист1!P32</f>
        <v>34.63</v>
      </c>
      <c r="AN34" s="96"/>
      <c r="AO34" s="120"/>
    </row>
    <row r="35" spans="2:41" ht="20.25" customHeight="1">
      <c r="B35" s="100">
        <v>21</v>
      </c>
      <c r="C35" s="98">
        <v>433779.36</v>
      </c>
      <c r="D35" s="98">
        <v>878962.66</v>
      </c>
      <c r="E35" s="98">
        <v>240261.8</v>
      </c>
      <c r="F35" s="98">
        <v>1006.37</v>
      </c>
      <c r="G35" s="98"/>
      <c r="H35" s="98"/>
      <c r="I35" s="98">
        <v>6644.46</v>
      </c>
      <c r="J35" s="98">
        <v>4495.79</v>
      </c>
      <c r="K35" s="93">
        <v>60613.91</v>
      </c>
      <c r="L35" s="93">
        <v>3383.25</v>
      </c>
      <c r="M35" s="93">
        <v>9931.45</v>
      </c>
      <c r="N35" s="93">
        <v>336.03</v>
      </c>
      <c r="O35" s="93">
        <v>25923.11</v>
      </c>
      <c r="P35" s="93">
        <v>237479.38</v>
      </c>
      <c r="Q35" s="93">
        <v>893.06</v>
      </c>
      <c r="R35" s="93">
        <v>1543.76</v>
      </c>
      <c r="S35" s="93">
        <v>25207.28</v>
      </c>
      <c r="T35" s="93">
        <v>6644.46</v>
      </c>
      <c r="U35" s="93">
        <v>928.74</v>
      </c>
      <c r="V35" s="93">
        <v>4495.79</v>
      </c>
      <c r="W35" s="93">
        <v>9951.43</v>
      </c>
      <c r="X35" s="93">
        <v>1006.37</v>
      </c>
      <c r="Y35" s="98">
        <v>976.59</v>
      </c>
      <c r="Z35" s="98"/>
      <c r="AA35" s="98"/>
      <c r="AB35" s="98"/>
      <c r="AC35" s="98"/>
      <c r="AD35" s="98"/>
      <c r="AE35" s="98"/>
      <c r="AF35" s="98"/>
      <c r="AG35" s="98"/>
      <c r="AH35" s="98"/>
      <c r="AI35" s="98"/>
      <c r="AJ35" s="98"/>
      <c r="AK35" s="98"/>
      <c r="AL35" s="99">
        <f t="shared" si="0"/>
        <v>1954465.0500000005</v>
      </c>
      <c r="AM35" s="95">
        <f>Лист1!P33</f>
        <v>34.61</v>
      </c>
      <c r="AN35" s="96"/>
      <c r="AO35" s="120"/>
    </row>
    <row r="36" spans="2:41" ht="20.25" customHeight="1">
      <c r="B36" s="100">
        <v>22</v>
      </c>
      <c r="C36" s="98">
        <v>546429.61</v>
      </c>
      <c r="D36" s="98">
        <v>1113505.91</v>
      </c>
      <c r="E36" s="98">
        <v>160199.3</v>
      </c>
      <c r="F36" s="98">
        <v>959.4</v>
      </c>
      <c r="G36" s="98"/>
      <c r="H36" s="98"/>
      <c r="I36" s="98">
        <v>6679.88</v>
      </c>
      <c r="J36" s="98">
        <v>4681.49</v>
      </c>
      <c r="K36" s="93">
        <v>23679.87</v>
      </c>
      <c r="L36" s="93">
        <v>3612.05</v>
      </c>
      <c r="M36" s="93">
        <v>10407.24</v>
      </c>
      <c r="N36" s="93">
        <v>294.17</v>
      </c>
      <c r="O36" s="93">
        <v>27732.13</v>
      </c>
      <c r="P36" s="93">
        <v>227008.89</v>
      </c>
      <c r="Q36" s="93">
        <v>879.23</v>
      </c>
      <c r="R36" s="93">
        <v>1545.61</v>
      </c>
      <c r="S36" s="93">
        <v>24857.91</v>
      </c>
      <c r="T36" s="93">
        <v>6679.88</v>
      </c>
      <c r="U36" s="93">
        <v>1135.73</v>
      </c>
      <c r="V36" s="93">
        <v>4681.49</v>
      </c>
      <c r="W36" s="93">
        <v>8501.78</v>
      </c>
      <c r="X36" s="93">
        <v>959.4</v>
      </c>
      <c r="Y36" s="98">
        <v>997.16</v>
      </c>
      <c r="Z36" s="98"/>
      <c r="AA36" s="98"/>
      <c r="AB36" s="98"/>
      <c r="AC36" s="98"/>
      <c r="AD36" s="98"/>
      <c r="AE36" s="98"/>
      <c r="AF36" s="98"/>
      <c r="AG36" s="98"/>
      <c r="AH36" s="98"/>
      <c r="AI36" s="98"/>
      <c r="AJ36" s="98"/>
      <c r="AK36" s="98"/>
      <c r="AL36" s="99">
        <f t="shared" si="0"/>
        <v>2175428.13</v>
      </c>
      <c r="AM36" s="95">
        <f>Лист1!P34</f>
        <v>34.57</v>
      </c>
      <c r="AN36" s="96"/>
      <c r="AO36" s="120"/>
    </row>
    <row r="37" spans="2:41" ht="20.25" customHeight="1">
      <c r="B37" s="100">
        <v>23</v>
      </c>
      <c r="C37" s="98">
        <v>541740.84</v>
      </c>
      <c r="D37" s="98">
        <v>1154485.91</v>
      </c>
      <c r="E37" s="98">
        <v>143005.72</v>
      </c>
      <c r="F37" s="98">
        <v>1004.86</v>
      </c>
      <c r="G37" s="98"/>
      <c r="H37" s="98"/>
      <c r="I37" s="98">
        <v>8050.49</v>
      </c>
      <c r="J37" s="98">
        <v>4903.67</v>
      </c>
      <c r="K37" s="93">
        <v>24065.82</v>
      </c>
      <c r="L37" s="93">
        <v>3777.81</v>
      </c>
      <c r="M37" s="93">
        <v>11068.87</v>
      </c>
      <c r="N37" s="93">
        <v>306.15</v>
      </c>
      <c r="O37" s="93">
        <v>28703.76</v>
      </c>
      <c r="P37" s="93">
        <v>226722.82</v>
      </c>
      <c r="Q37" s="93">
        <v>918.99</v>
      </c>
      <c r="R37" s="93">
        <v>1658.96</v>
      </c>
      <c r="S37" s="93">
        <v>17771.73</v>
      </c>
      <c r="T37" s="93">
        <v>8050.49</v>
      </c>
      <c r="U37" s="93">
        <v>1139.62</v>
      </c>
      <c r="V37" s="93">
        <v>4903.67</v>
      </c>
      <c r="W37" s="93">
        <v>11142.42</v>
      </c>
      <c r="X37" s="93">
        <v>1004.86</v>
      </c>
      <c r="Y37" s="98">
        <v>1079.07</v>
      </c>
      <c r="Z37" s="98"/>
      <c r="AA37" s="98"/>
      <c r="AB37" s="98"/>
      <c r="AC37" s="98"/>
      <c r="AD37" s="98"/>
      <c r="AE37" s="98"/>
      <c r="AF37" s="98"/>
      <c r="AG37" s="98"/>
      <c r="AH37" s="98"/>
      <c r="AI37" s="98"/>
      <c r="AJ37" s="98"/>
      <c r="AK37" s="98"/>
      <c r="AL37" s="99">
        <f t="shared" si="0"/>
        <v>2195506.5300000003</v>
      </c>
      <c r="AM37" s="95">
        <f>Лист1!P35</f>
        <v>34.57</v>
      </c>
      <c r="AN37" s="96"/>
      <c r="AO37" s="120"/>
    </row>
    <row r="38" spans="2:41" ht="20.25" customHeight="1">
      <c r="B38" s="100">
        <v>24</v>
      </c>
      <c r="C38" s="98">
        <v>538724.45</v>
      </c>
      <c r="D38" s="98">
        <v>1286060.44</v>
      </c>
      <c r="E38" s="98">
        <v>141521.75</v>
      </c>
      <c r="F38" s="98">
        <v>871.15</v>
      </c>
      <c r="G38" s="98"/>
      <c r="H38" s="98"/>
      <c r="I38" s="98">
        <v>7686.85</v>
      </c>
      <c r="J38" s="98">
        <v>5260.39</v>
      </c>
      <c r="K38" s="93">
        <v>38394.3</v>
      </c>
      <c r="L38" s="93">
        <v>4070.67</v>
      </c>
      <c r="M38" s="93">
        <v>12215.06</v>
      </c>
      <c r="N38" s="93">
        <v>382.22</v>
      </c>
      <c r="O38" s="93">
        <v>22461.12</v>
      </c>
      <c r="P38" s="93">
        <v>146379.13999999998</v>
      </c>
      <c r="Q38" s="93">
        <v>960.17</v>
      </c>
      <c r="R38" s="93">
        <v>1734.54</v>
      </c>
      <c r="S38" s="93">
        <v>21632.09</v>
      </c>
      <c r="T38" s="93">
        <v>7686.85</v>
      </c>
      <c r="U38" s="93">
        <v>1231.81</v>
      </c>
      <c r="V38" s="93">
        <v>5260.39</v>
      </c>
      <c r="W38" s="93">
        <v>9442.66</v>
      </c>
      <c r="X38" s="93">
        <v>871.15</v>
      </c>
      <c r="Y38" s="98">
        <v>1160.93</v>
      </c>
      <c r="Z38" s="98"/>
      <c r="AA38" s="98"/>
      <c r="AB38" s="98"/>
      <c r="AC38" s="98"/>
      <c r="AD38" s="98"/>
      <c r="AE38" s="98"/>
      <c r="AF38" s="98"/>
      <c r="AG38" s="98"/>
      <c r="AH38" s="98"/>
      <c r="AI38" s="98"/>
      <c r="AJ38" s="98"/>
      <c r="AK38" s="98"/>
      <c r="AL38" s="99">
        <f t="shared" si="0"/>
        <v>2254008.1300000004</v>
      </c>
      <c r="AM38" s="95">
        <f>Лист1!P36</f>
        <v>34.58</v>
      </c>
      <c r="AN38" s="96"/>
      <c r="AO38" s="120"/>
    </row>
    <row r="39" spans="2:41" ht="20.25" customHeight="1">
      <c r="B39" s="100">
        <v>25</v>
      </c>
      <c r="C39" s="98">
        <v>527027.14</v>
      </c>
      <c r="D39" s="98">
        <v>1155389.63</v>
      </c>
      <c r="E39" s="98">
        <v>138371.86</v>
      </c>
      <c r="F39" s="98">
        <v>817.48</v>
      </c>
      <c r="G39" s="98"/>
      <c r="H39" s="98"/>
      <c r="I39" s="98">
        <v>7656.03</v>
      </c>
      <c r="J39" s="98">
        <v>5243.4</v>
      </c>
      <c r="K39" s="93">
        <v>87117.56</v>
      </c>
      <c r="L39" s="93">
        <v>3537.99</v>
      </c>
      <c r="M39" s="93">
        <v>11560.08</v>
      </c>
      <c r="N39" s="93">
        <v>333.7</v>
      </c>
      <c r="O39" s="93">
        <v>27995.77</v>
      </c>
      <c r="P39" s="93">
        <v>148642.38</v>
      </c>
      <c r="Q39" s="93">
        <v>913.09</v>
      </c>
      <c r="R39" s="93">
        <v>1697.6</v>
      </c>
      <c r="S39" s="93">
        <v>27506.65</v>
      </c>
      <c r="T39" s="93">
        <v>7656.03</v>
      </c>
      <c r="U39" s="93">
        <v>1023.67</v>
      </c>
      <c r="V39" s="93">
        <v>5243.4</v>
      </c>
      <c r="W39" s="93">
        <v>10783.6</v>
      </c>
      <c r="X39" s="93">
        <v>817.48</v>
      </c>
      <c r="Y39" s="98">
        <v>1056.07</v>
      </c>
      <c r="Z39" s="98"/>
      <c r="AA39" s="98"/>
      <c r="AB39" s="98"/>
      <c r="AC39" s="98"/>
      <c r="AD39" s="98"/>
      <c r="AE39" s="98"/>
      <c r="AF39" s="98"/>
      <c r="AG39" s="98"/>
      <c r="AH39" s="98"/>
      <c r="AI39" s="98"/>
      <c r="AJ39" s="98"/>
      <c r="AK39" s="98"/>
      <c r="AL39" s="99">
        <f t="shared" si="0"/>
        <v>2170390.6099999994</v>
      </c>
      <c r="AM39" s="95">
        <f>Лист1!P37</f>
        <v>34.61</v>
      </c>
      <c r="AN39" s="96"/>
      <c r="AO39" s="120"/>
    </row>
    <row r="40" spans="2:41" ht="20.25" customHeight="1">
      <c r="B40" s="100">
        <v>26</v>
      </c>
      <c r="C40" s="98">
        <v>542386.89</v>
      </c>
      <c r="D40" s="98">
        <v>1210448.44</v>
      </c>
      <c r="E40" s="98">
        <v>167961.96</v>
      </c>
      <c r="F40" s="98">
        <v>1061.9</v>
      </c>
      <c r="G40" s="98"/>
      <c r="H40" s="98"/>
      <c r="I40" s="98">
        <v>9086.18</v>
      </c>
      <c r="J40" s="98">
        <v>6122.79</v>
      </c>
      <c r="K40" s="93">
        <v>105114.31</v>
      </c>
      <c r="L40" s="93">
        <v>4442.62</v>
      </c>
      <c r="M40" s="93">
        <v>14099.78</v>
      </c>
      <c r="N40" s="93">
        <v>344.23</v>
      </c>
      <c r="O40" s="93">
        <v>34475.51</v>
      </c>
      <c r="P40" s="93">
        <v>222936.75</v>
      </c>
      <c r="Q40" s="93">
        <v>1132.25</v>
      </c>
      <c r="R40" s="93">
        <v>1862.4</v>
      </c>
      <c r="S40" s="93">
        <v>31966.1</v>
      </c>
      <c r="T40" s="93">
        <v>9086.18</v>
      </c>
      <c r="U40" s="93">
        <v>1596.4</v>
      </c>
      <c r="V40" s="93">
        <v>6122.79</v>
      </c>
      <c r="W40" s="93">
        <v>12646.42</v>
      </c>
      <c r="X40" s="93">
        <v>1061.9</v>
      </c>
      <c r="Y40" s="98">
        <v>1235.42</v>
      </c>
      <c r="Z40" s="98"/>
      <c r="AA40" s="98"/>
      <c r="AB40" s="98"/>
      <c r="AC40" s="98"/>
      <c r="AD40" s="98"/>
      <c r="AE40" s="98"/>
      <c r="AF40" s="98"/>
      <c r="AG40" s="98"/>
      <c r="AH40" s="98"/>
      <c r="AI40" s="98"/>
      <c r="AJ40" s="98"/>
      <c r="AK40" s="98"/>
      <c r="AL40" s="99">
        <f t="shared" si="0"/>
        <v>2385191.22</v>
      </c>
      <c r="AM40" s="95">
        <f>Лист1!P38</f>
        <v>34.87</v>
      </c>
      <c r="AN40" s="96"/>
      <c r="AO40" s="120"/>
    </row>
    <row r="41" spans="2:41" ht="20.25" customHeight="1">
      <c r="B41" s="100">
        <v>27</v>
      </c>
      <c r="C41" s="98">
        <v>617912.28</v>
      </c>
      <c r="D41" s="98">
        <v>1057061.22</v>
      </c>
      <c r="E41" s="98">
        <v>228921.65</v>
      </c>
      <c r="F41" s="98">
        <v>2038.89</v>
      </c>
      <c r="G41" s="98"/>
      <c r="H41" s="98"/>
      <c r="I41" s="98">
        <v>8343.71</v>
      </c>
      <c r="J41" s="98">
        <v>4989.13</v>
      </c>
      <c r="K41" s="93">
        <v>88487.67</v>
      </c>
      <c r="L41" s="93">
        <v>4432.29</v>
      </c>
      <c r="M41" s="93">
        <v>13185.91</v>
      </c>
      <c r="N41" s="93">
        <v>329.97</v>
      </c>
      <c r="O41" s="93">
        <v>33228.81</v>
      </c>
      <c r="P41" s="93">
        <v>231137.21</v>
      </c>
      <c r="Q41" s="93">
        <v>998.37</v>
      </c>
      <c r="R41" s="93">
        <v>1623.87</v>
      </c>
      <c r="S41" s="93">
        <v>24564.88</v>
      </c>
      <c r="T41" s="93">
        <v>8343.71</v>
      </c>
      <c r="U41" s="93">
        <v>1518.97</v>
      </c>
      <c r="V41" s="93">
        <v>4989.13</v>
      </c>
      <c r="W41" s="93">
        <v>12086.05</v>
      </c>
      <c r="X41" s="93">
        <v>2038.89</v>
      </c>
      <c r="Y41" s="98">
        <v>1194.86</v>
      </c>
      <c r="Z41" s="98"/>
      <c r="AA41" s="98"/>
      <c r="AB41" s="98"/>
      <c r="AC41" s="98"/>
      <c r="AD41" s="98"/>
      <c r="AE41" s="98"/>
      <c r="AF41" s="98"/>
      <c r="AG41" s="98"/>
      <c r="AH41" s="98"/>
      <c r="AI41" s="98"/>
      <c r="AJ41" s="98"/>
      <c r="AK41" s="98"/>
      <c r="AL41" s="99">
        <f t="shared" si="0"/>
        <v>2347427.4699999997</v>
      </c>
      <c r="AM41" s="95">
        <f>Лист1!P39</f>
        <v>34.94</v>
      </c>
      <c r="AN41" s="96"/>
      <c r="AO41" s="120"/>
    </row>
    <row r="42" spans="2:41" ht="20.25" customHeight="1">
      <c r="B42" s="100">
        <v>28</v>
      </c>
      <c r="C42" s="98">
        <v>650710.5</v>
      </c>
      <c r="D42" s="98">
        <v>1108194.03</v>
      </c>
      <c r="E42" s="98">
        <v>244531.38</v>
      </c>
      <c r="F42" s="98">
        <v>2055.26</v>
      </c>
      <c r="G42" s="98"/>
      <c r="H42" s="98"/>
      <c r="I42" s="98">
        <v>8543.26</v>
      </c>
      <c r="J42" s="98">
        <v>5277.21</v>
      </c>
      <c r="K42" s="93">
        <v>110322.47</v>
      </c>
      <c r="L42" s="93">
        <v>4054.29</v>
      </c>
      <c r="M42" s="93">
        <v>12282.05</v>
      </c>
      <c r="N42" s="93">
        <v>409.61</v>
      </c>
      <c r="O42" s="93">
        <v>33589.57</v>
      </c>
      <c r="P42" s="93">
        <v>186785.15000000002</v>
      </c>
      <c r="Q42" s="93">
        <v>1051.11</v>
      </c>
      <c r="R42" s="93">
        <v>1626.58</v>
      </c>
      <c r="S42" s="93">
        <v>25116.61</v>
      </c>
      <c r="T42" s="93">
        <v>8543.26</v>
      </c>
      <c r="U42" s="93">
        <v>1188.48</v>
      </c>
      <c r="V42" s="93">
        <v>5277.21</v>
      </c>
      <c r="W42" s="93">
        <v>17255.02</v>
      </c>
      <c r="X42" s="93">
        <v>2055.26</v>
      </c>
      <c r="Y42" s="98">
        <v>1221.82</v>
      </c>
      <c r="Z42" s="98"/>
      <c r="AA42" s="98"/>
      <c r="AB42" s="98"/>
      <c r="AC42" s="98"/>
      <c r="AD42" s="98"/>
      <c r="AE42" s="98"/>
      <c r="AF42" s="98"/>
      <c r="AG42" s="98"/>
      <c r="AH42" s="98"/>
      <c r="AI42" s="98"/>
      <c r="AJ42" s="98"/>
      <c r="AK42" s="98"/>
      <c r="AL42" s="99">
        <f t="shared" si="0"/>
        <v>2430090.129999999</v>
      </c>
      <c r="AM42" s="95">
        <f>Лист1!P40</f>
        <v>34.68</v>
      </c>
      <c r="AN42" s="96"/>
      <c r="AO42" s="120"/>
    </row>
    <row r="43" spans="2:41" ht="20.25" customHeight="1">
      <c r="B43" s="100">
        <v>29</v>
      </c>
      <c r="C43" s="98">
        <v>569182.2</v>
      </c>
      <c r="D43" s="98">
        <v>1146018.16</v>
      </c>
      <c r="E43" s="98">
        <v>255991.03</v>
      </c>
      <c r="F43" s="98">
        <v>2091.16</v>
      </c>
      <c r="G43" s="98"/>
      <c r="H43" s="98"/>
      <c r="I43" s="98">
        <v>9090.94</v>
      </c>
      <c r="J43" s="98">
        <v>7597.11</v>
      </c>
      <c r="K43" s="93">
        <v>122909.78</v>
      </c>
      <c r="L43" s="93">
        <v>4701.94</v>
      </c>
      <c r="M43" s="93">
        <v>14465.65</v>
      </c>
      <c r="N43" s="93">
        <v>528.12</v>
      </c>
      <c r="O43" s="93">
        <v>38581.38</v>
      </c>
      <c r="P43" s="93">
        <v>223468.00999999998</v>
      </c>
      <c r="Q43" s="93">
        <v>1118.88</v>
      </c>
      <c r="R43" s="93">
        <v>1830.91</v>
      </c>
      <c r="S43" s="93">
        <v>26492.5</v>
      </c>
      <c r="T43" s="93">
        <v>9090.94</v>
      </c>
      <c r="U43" s="93">
        <v>1395.59</v>
      </c>
      <c r="V43" s="93">
        <v>7597.11</v>
      </c>
      <c r="W43" s="93">
        <v>16405.85</v>
      </c>
      <c r="X43" s="93">
        <v>2091.16</v>
      </c>
      <c r="Y43" s="98">
        <v>1318.8</v>
      </c>
      <c r="Z43" s="98"/>
      <c r="AA43" s="98"/>
      <c r="AB43" s="98"/>
      <c r="AC43" s="98"/>
      <c r="AD43" s="98"/>
      <c r="AE43" s="98"/>
      <c r="AF43" s="98"/>
      <c r="AG43" s="98"/>
      <c r="AH43" s="98"/>
      <c r="AI43" s="98"/>
      <c r="AJ43" s="98"/>
      <c r="AK43" s="98"/>
      <c r="AL43" s="99">
        <f t="shared" si="0"/>
        <v>2461967.2199999993</v>
      </c>
      <c r="AM43" s="95">
        <f>Лист1!P41</f>
        <v>34.65</v>
      </c>
      <c r="AN43" s="96"/>
      <c r="AO43" s="120"/>
    </row>
    <row r="44" spans="2:41" ht="20.25" customHeight="1">
      <c r="B44" s="100">
        <v>30</v>
      </c>
      <c r="C44" s="98">
        <v>542432.98</v>
      </c>
      <c r="D44" s="98">
        <v>967453.47</v>
      </c>
      <c r="E44" s="98">
        <v>227696.95</v>
      </c>
      <c r="F44" s="98">
        <v>1293.11</v>
      </c>
      <c r="G44" s="98"/>
      <c r="H44" s="98"/>
      <c r="I44" s="98">
        <v>8154.25</v>
      </c>
      <c r="J44" s="98">
        <v>6232.51</v>
      </c>
      <c r="K44" s="93">
        <v>158723.45</v>
      </c>
      <c r="L44" s="93">
        <v>4220.3</v>
      </c>
      <c r="M44" s="93">
        <v>12385.41</v>
      </c>
      <c r="N44" s="93">
        <v>478.64</v>
      </c>
      <c r="O44" s="93">
        <v>36655.03</v>
      </c>
      <c r="P44" s="93">
        <v>134209.83000000002</v>
      </c>
      <c r="Q44" s="93">
        <v>971.4</v>
      </c>
      <c r="R44" s="93">
        <v>1657.08</v>
      </c>
      <c r="S44" s="93">
        <v>25369.3</v>
      </c>
      <c r="T44" s="93">
        <v>8154.25</v>
      </c>
      <c r="U44" s="93">
        <v>1309.47</v>
      </c>
      <c r="V44" s="93">
        <v>6232.51</v>
      </c>
      <c r="W44" s="93">
        <v>13832.2</v>
      </c>
      <c r="X44" s="93">
        <v>1293.11</v>
      </c>
      <c r="Y44" s="98">
        <v>1159.06</v>
      </c>
      <c r="Z44" s="98"/>
      <c r="AA44" s="98"/>
      <c r="AB44" s="98"/>
      <c r="AC44" s="98"/>
      <c r="AD44" s="98"/>
      <c r="AE44" s="98"/>
      <c r="AF44" s="98"/>
      <c r="AG44" s="98"/>
      <c r="AH44" s="98"/>
      <c r="AI44" s="98"/>
      <c r="AJ44" s="98"/>
      <c r="AK44" s="98"/>
      <c r="AL44" s="99">
        <f>SUM(C44:AK44)</f>
        <v>2159914.3099999996</v>
      </c>
      <c r="AM44" s="95">
        <f>Лист1!P42</f>
        <v>34.6</v>
      </c>
      <c r="AN44" s="96"/>
      <c r="AO44" s="120"/>
    </row>
    <row r="45" spans="2:41" ht="20.25" customHeight="1">
      <c r="B45" s="100"/>
      <c r="C45" s="98"/>
      <c r="D45" s="98"/>
      <c r="E45" s="98"/>
      <c r="F45" s="98"/>
      <c r="G45" s="98"/>
      <c r="H45" s="98"/>
      <c r="I45" s="98"/>
      <c r="J45" s="98"/>
      <c r="K45" s="93"/>
      <c r="L45" s="93"/>
      <c r="M45" s="93"/>
      <c r="N45" s="93"/>
      <c r="O45" s="93"/>
      <c r="P45" s="93"/>
      <c r="Q45" s="93"/>
      <c r="R45" s="93"/>
      <c r="S45" s="93"/>
      <c r="T45" s="93"/>
      <c r="U45" s="93"/>
      <c r="V45" s="93"/>
      <c r="W45" s="93"/>
      <c r="X45" s="93"/>
      <c r="Y45" s="98"/>
      <c r="Z45" s="98"/>
      <c r="AA45" s="98"/>
      <c r="AB45" s="98"/>
      <c r="AC45" s="98"/>
      <c r="AD45" s="98"/>
      <c r="AE45" s="98"/>
      <c r="AF45" s="98"/>
      <c r="AG45" s="98"/>
      <c r="AH45" s="98"/>
      <c r="AI45" s="98"/>
      <c r="AJ45" s="98"/>
      <c r="AK45" s="98"/>
      <c r="AL45" s="99"/>
      <c r="AM45" s="95"/>
      <c r="AN45" s="96"/>
      <c r="AO45" s="120"/>
    </row>
    <row r="46" spans="2:42" ht="30.75" customHeight="1" thickBot="1">
      <c r="B46" s="101" t="s">
        <v>47</v>
      </c>
      <c r="C46" s="121">
        <f aca="true" t="shared" si="1" ref="C46:AK46">SUM(C15:C45)</f>
        <v>14198235.119999997</v>
      </c>
      <c r="D46" s="121">
        <f t="shared" si="1"/>
        <v>29455425.85</v>
      </c>
      <c r="E46" s="121">
        <f t="shared" si="1"/>
        <v>5804472.850000001</v>
      </c>
      <c r="F46" s="121">
        <f t="shared" si="1"/>
        <v>30477.070000000003</v>
      </c>
      <c r="G46" s="121">
        <f t="shared" si="1"/>
        <v>0</v>
      </c>
      <c r="H46" s="121">
        <f t="shared" si="1"/>
        <v>0</v>
      </c>
      <c r="I46" s="121">
        <f t="shared" si="1"/>
        <v>173621.42000000004</v>
      </c>
      <c r="J46" s="121">
        <f t="shared" si="1"/>
        <v>110893.18</v>
      </c>
      <c r="K46" s="121">
        <f t="shared" si="1"/>
        <v>2068971.3499999999</v>
      </c>
      <c r="L46" s="121">
        <f t="shared" si="1"/>
        <v>88016.38999999998</v>
      </c>
      <c r="M46" s="121">
        <f t="shared" si="1"/>
        <v>250617.86</v>
      </c>
      <c r="N46" s="121">
        <f t="shared" si="1"/>
        <v>6908.18</v>
      </c>
      <c r="O46" s="121">
        <f t="shared" si="1"/>
        <v>667470.98</v>
      </c>
      <c r="P46" s="121">
        <f t="shared" si="1"/>
        <v>5609291.5</v>
      </c>
      <c r="Q46" s="121">
        <f t="shared" si="1"/>
        <v>19849.970000000005</v>
      </c>
      <c r="R46" s="121">
        <f t="shared" si="1"/>
        <v>37532.630000000005</v>
      </c>
      <c r="S46" s="121">
        <f t="shared" si="1"/>
        <v>645321.53</v>
      </c>
      <c r="T46" s="121">
        <f t="shared" si="1"/>
        <v>173621.42000000004</v>
      </c>
      <c r="U46" s="121">
        <f t="shared" si="1"/>
        <v>22822.350000000006</v>
      </c>
      <c r="V46" s="121">
        <f t="shared" si="1"/>
        <v>110893.18</v>
      </c>
      <c r="W46" s="121">
        <f t="shared" si="1"/>
        <v>224377.85000000003</v>
      </c>
      <c r="X46" s="121">
        <f t="shared" si="1"/>
        <v>30477.070000000003</v>
      </c>
      <c r="Y46" s="121">
        <f t="shared" si="1"/>
        <v>23797.08</v>
      </c>
      <c r="Z46" s="121">
        <f t="shared" si="1"/>
        <v>0</v>
      </c>
      <c r="AA46" s="121">
        <f t="shared" si="1"/>
        <v>0</v>
      </c>
      <c r="AB46" s="121">
        <f t="shared" si="1"/>
        <v>0</v>
      </c>
      <c r="AC46" s="121">
        <f t="shared" si="1"/>
        <v>0</v>
      </c>
      <c r="AD46" s="121">
        <f t="shared" si="1"/>
        <v>0</v>
      </c>
      <c r="AE46" s="121">
        <f t="shared" si="1"/>
        <v>0</v>
      </c>
      <c r="AF46" s="121">
        <f t="shared" si="1"/>
        <v>0</v>
      </c>
      <c r="AG46" s="121">
        <f t="shared" si="1"/>
        <v>0</v>
      </c>
      <c r="AH46" s="121">
        <f t="shared" si="1"/>
        <v>0</v>
      </c>
      <c r="AI46" s="121">
        <f t="shared" si="1"/>
        <v>0</v>
      </c>
      <c r="AJ46" s="121">
        <f t="shared" si="1"/>
        <v>0</v>
      </c>
      <c r="AK46" s="121">
        <f t="shared" si="1"/>
        <v>0</v>
      </c>
      <c r="AL46" s="122">
        <f>SUM(AL15:AL45)</f>
        <v>59753094.83</v>
      </c>
      <c r="AM46" s="102">
        <f>SUMPRODUCT(AM15:AM45,AL15:AL45)/SUM(AL15:AL45)</f>
        <v>34.58968740106679</v>
      </c>
      <c r="AN46" s="103"/>
      <c r="AO46" s="123"/>
      <c r="AP46" s="123"/>
    </row>
    <row r="47" spans="2:41" ht="14.25" customHeight="1" hidden="1">
      <c r="B47" s="104">
        <v>31</v>
      </c>
      <c r="C47" s="105"/>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7"/>
      <c r="AO47" s="71"/>
    </row>
    <row r="48" spans="3:41" ht="12.75">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5"/>
      <c r="AO48" s="71"/>
    </row>
    <row r="49" spans="3:4" ht="12.75">
      <c r="C49" s="1"/>
      <c r="D49" s="1"/>
    </row>
    <row r="50" spans="3:41" s="126" customFormat="1" ht="15">
      <c r="C50" s="108" t="s">
        <v>49</v>
      </c>
      <c r="D50" s="108"/>
      <c r="E50" s="108"/>
      <c r="F50" s="109"/>
      <c r="G50" s="110"/>
      <c r="H50" s="110"/>
      <c r="I50" s="110"/>
      <c r="J50" s="109"/>
      <c r="K50" s="111" t="s">
        <v>50</v>
      </c>
      <c r="L50" s="111"/>
      <c r="M50" s="109"/>
      <c r="N50" s="109"/>
      <c r="O50" s="109"/>
      <c r="P50" s="109"/>
      <c r="Q50" s="109"/>
      <c r="R50" s="109"/>
      <c r="S50" s="109"/>
      <c r="T50" s="109"/>
      <c r="U50" s="109"/>
      <c r="V50" s="109"/>
      <c r="W50" s="109"/>
      <c r="X50" s="109"/>
      <c r="AA50" s="109"/>
      <c r="AB50" s="109"/>
      <c r="AC50" s="109"/>
      <c r="AD50" s="109"/>
      <c r="AE50" s="109"/>
      <c r="AF50" s="109"/>
      <c r="AG50" s="109"/>
      <c r="AH50" s="109"/>
      <c r="AI50" s="109"/>
      <c r="AJ50" s="109"/>
      <c r="AK50" s="109"/>
      <c r="AL50" s="109"/>
      <c r="AM50" s="109"/>
      <c r="AN50" s="127"/>
      <c r="AO50" s="128"/>
    </row>
    <row r="51" spans="3:40" ht="12.75">
      <c r="C51" s="112" t="s">
        <v>51</v>
      </c>
      <c r="D51" s="112"/>
      <c r="E51" s="112"/>
      <c r="G51" s="113" t="s">
        <v>1</v>
      </c>
      <c r="H51" s="113"/>
      <c r="I51" s="113"/>
      <c r="K51" s="114" t="s">
        <v>52</v>
      </c>
      <c r="L51" s="114"/>
      <c r="AC51" s="2"/>
      <c r="AD51" s="129"/>
      <c r="AE51" s="129"/>
      <c r="AN51" s="2"/>
    </row>
    <row r="52" spans="3:41" s="126" customFormat="1" ht="18" customHeight="1">
      <c r="C52" s="108" t="s">
        <v>53</v>
      </c>
      <c r="D52" s="108"/>
      <c r="E52" s="108"/>
      <c r="F52" s="109"/>
      <c r="G52" s="110"/>
      <c r="H52" s="110"/>
      <c r="I52" s="110"/>
      <c r="J52" s="109"/>
      <c r="K52" s="111" t="s">
        <v>54</v>
      </c>
      <c r="L52" s="111"/>
      <c r="M52" s="109"/>
      <c r="N52" s="109"/>
      <c r="O52" s="109"/>
      <c r="P52" s="109"/>
      <c r="Q52" s="109"/>
      <c r="R52" s="109"/>
      <c r="S52" s="109"/>
      <c r="T52" s="109"/>
      <c r="U52" s="109"/>
      <c r="V52" s="109"/>
      <c r="W52" s="109"/>
      <c r="X52" s="109"/>
      <c r="AA52" s="109"/>
      <c r="AB52" s="109"/>
      <c r="AC52" s="109" t="s">
        <v>80</v>
      </c>
      <c r="AD52" s="109" t="s">
        <v>35</v>
      </c>
      <c r="AE52" s="109"/>
      <c r="AF52" s="109"/>
      <c r="AG52" s="109"/>
      <c r="AH52" s="109"/>
      <c r="AI52" s="109"/>
      <c r="AJ52" s="109"/>
      <c r="AK52" s="109"/>
      <c r="AL52" s="109"/>
      <c r="AM52" s="109"/>
      <c r="AN52" s="109"/>
      <c r="AO52" s="128"/>
    </row>
    <row r="53" spans="3:40" ht="12.75">
      <c r="C53" s="115" t="s">
        <v>55</v>
      </c>
      <c r="D53" s="115"/>
      <c r="E53" s="115"/>
      <c r="G53" s="113" t="s">
        <v>1</v>
      </c>
      <c r="H53" s="113"/>
      <c r="I53" s="113"/>
      <c r="K53" s="114" t="s">
        <v>52</v>
      </c>
      <c r="L53" s="114"/>
      <c r="AC53" s="2"/>
      <c r="AE53" s="130"/>
      <c r="AN53" s="2"/>
    </row>
  </sheetData>
  <sheetProtection/>
  <mergeCells count="54">
    <mergeCell ref="C52:E52"/>
    <mergeCell ref="K52:L52"/>
    <mergeCell ref="G53:I53"/>
    <mergeCell ref="K53:L53"/>
    <mergeCell ref="AO15:AP22"/>
    <mergeCell ref="AO46:AP46"/>
    <mergeCell ref="C48:AM48"/>
    <mergeCell ref="C50:E50"/>
    <mergeCell ref="K50:L50"/>
    <mergeCell ref="C51:E51"/>
    <mergeCell ref="G51:I51"/>
    <mergeCell ref="K51:L51"/>
    <mergeCell ref="AF12:AF14"/>
    <mergeCell ref="AG12:AG14"/>
    <mergeCell ref="AH12:AH14"/>
    <mergeCell ref="AI12:AI14"/>
    <mergeCell ref="AJ12:AJ14"/>
    <mergeCell ref="AK12:AK14"/>
    <mergeCell ref="Z12:Z14"/>
    <mergeCell ref="AA12:AA14"/>
    <mergeCell ref="AB12:AB14"/>
    <mergeCell ref="AC12:AC14"/>
    <mergeCell ref="AD12:AD14"/>
    <mergeCell ref="AE12:AE14"/>
    <mergeCell ref="T12:T14"/>
    <mergeCell ref="U12:U14"/>
    <mergeCell ref="V12:V14"/>
    <mergeCell ref="W12:W14"/>
    <mergeCell ref="X12:X14"/>
    <mergeCell ref="Y12:Y14"/>
    <mergeCell ref="N12:N14"/>
    <mergeCell ref="O12:O14"/>
    <mergeCell ref="P12:P14"/>
    <mergeCell ref="Q12:Q14"/>
    <mergeCell ref="R12:R14"/>
    <mergeCell ref="S12:S14"/>
    <mergeCell ref="AM11:AM14"/>
    <mergeCell ref="C12:C14"/>
    <mergeCell ref="D12:D14"/>
    <mergeCell ref="E12:E14"/>
    <mergeCell ref="F12:F14"/>
    <mergeCell ref="G12:G14"/>
    <mergeCell ref="H12:H14"/>
    <mergeCell ref="I12:I14"/>
    <mergeCell ref="J12:J14"/>
    <mergeCell ref="K12:K14"/>
    <mergeCell ref="C5:AM5"/>
    <mergeCell ref="B6:AM9"/>
    <mergeCell ref="B10:AN10"/>
    <mergeCell ref="B11:B14"/>
    <mergeCell ref="C11:AK11"/>
    <mergeCell ref="AL11:AL14"/>
    <mergeCell ref="L12:L14"/>
    <mergeCell ref="M12:M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Тертычный Сергей Владимирович</cp:lastModifiedBy>
  <cp:lastPrinted>2016-10-03T06:23:10Z</cp:lastPrinted>
  <dcterms:created xsi:type="dcterms:W3CDTF">2010-01-29T08:37:16Z</dcterms:created>
  <dcterms:modified xsi:type="dcterms:W3CDTF">2016-10-05T10:13:01Z</dcterms:modified>
  <cp:category/>
  <cp:version/>
  <cp:contentType/>
  <cp:contentStatus/>
</cp:coreProperties>
</file>