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<sst xmlns="http://schemas.openxmlformats.org/spreadsheetml/2006/main" count="93" uniqueCount="81">
  <si>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</si>
  <si>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</si>
  <si>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</si>
  <si>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</si>
  <si>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</si>
  <si>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</si>
  <si>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</si>
  <si>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</si>
  <si>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</si>
  <si>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</si>
  <si>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</si>
  <si>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</si>
  <si>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</si>
  <si>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</si>
  <si>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</si>
  <si>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</si>
  <si>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</si>
  <si>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</si>
  <si>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</si>
  <si>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</si>
  <si>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</si>
  <si>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</si>
  <si>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</si>
  <si>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</si>
  <si>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</si>
  <si>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</si>
  <si>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</si>
  <si>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</si>
  <si>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</si>
  <si>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</si>
  <si>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</si>
  <si>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</si>
  <si>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</si>
  <si>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</si>
  <si>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</si>
  <si>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</si>
  <si>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</si>
  <si>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</si>
  <si>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</si>
  <si>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</si>
  <si>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</si>
  <si>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</si>
  <si>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</si>
  <si>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</si>
  <si>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</si>
  <si>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</si>
  <si>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t>* На підставі результатів вимірювань ВХАЛ Краснопільського ПМ Запорізького ЛВУМГ  свідосто про атестацію ПЧ07-0/1548-2015</t>
  </si>
  <si>
    <t>відсутні</t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</si>
  <si>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 За мир</t>
    </r>
    <r>
      <rPr>
        <sz val="10"/>
        <rFont val="Arial"/>
        <family val="2"/>
      </rPr>
      <t xml:space="preserve">, ГРС  1 м.Дніпродзержинськ,ГРС 2 м.Дніпродзержинськ, ГРС "Азот" м.Дніпродзержинськ,ГРС 3 м.Дніпродзержинськ,ГРС м.Вільногірськ, ГРС м.Верховцево, ГРС м.Верхньодніпровськ, ГРС с.Семенівка, ГРС с.Новозалісся , ГРС с.Вешневе, ГРС с.Лихівка, ГРС с.Сурсько-Михайлівка,     ГРС с.Червоний Промінь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та прийнятого ПАТ Дніпропетровськгаз Дніпропетровська обл,                       
</t>
    </r>
  </si>
  <si>
    <t xml:space="preserve">          03.10.2016 р.</t>
  </si>
  <si>
    <t xml:space="preserve">Начальник  Криворізького  ЛВУМГ                                                                                                  Р.В.Матвієнко                                                                 </t>
  </si>
  <si>
    <r>
      <t xml:space="preserve">по  магістральному газопроводу   ШДО, ШДКРІ  за період з   </t>
    </r>
    <r>
      <rPr>
        <b/>
        <sz val="10"/>
        <rFont val="Arial"/>
        <family val="2"/>
      </rPr>
      <t>01.09.2016 по 30.09.2016 р.</t>
    </r>
    <r>
      <rPr>
        <sz val="10"/>
        <rFont val="Arial"/>
        <family val="2"/>
      </rPr>
      <t xml:space="preserve"> </t>
    </r>
  </si>
  <si>
    <t>Філія УМГ"Харківтрансгаз"</t>
  </si>
  <si>
    <t>Криворізьке ЛВУМГ</t>
  </si>
  <si>
    <t>Додаток до Паспорту фізико-хімічних показників природного газу</t>
  </si>
  <si>
    <t xml:space="preserve">  переданого  УМГ "ХАРКІВТРАНСГАЗ" Криворізьким ЛВУМГ по ГРС за Мир . ГРС 1 м Дніпродзержинськ, ГРС 2 м Дніпродзержинськ, ГРС АЗОТ м Дніпродзержинськ , ГРС 3 м Дніпродзержинськ, ГРС м Вільногірськ, ГРС  Верхівцево, ГРС Верхньодніпрвськ, ГРС с Семенівка, ГРС Новозалісся, ГРС с Лихівка, ГРС Вишневе, ГРС с Сурсько-Михайлівка, ГРС Червоний Промінь    та  прийнятого ПАТ Криворіжгаз, ПАТ Дніпропетровськгаз  Дніпропетровська області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</si>
  <si>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</si>
  <si>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</si>
  <si>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</si>
  <si>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1 м Дніпродзержинськ</t>
  </si>
  <si>
    <t>ГРС 2 м Дніпродзержинськ</t>
  </si>
  <si>
    <t>ГРС АЗОТ  м Дніпродзержинськ</t>
  </si>
  <si>
    <t>ГРС3 м Дніпродзержинськ</t>
  </si>
  <si>
    <t>ГРС Вільногірськ</t>
  </si>
  <si>
    <t>ГРС Верхівцево</t>
  </si>
  <si>
    <t>ГРС Верхньодніпровськ</t>
  </si>
  <si>
    <t>ГРС Семенівка</t>
  </si>
  <si>
    <t>ГРС Червоний Промінь</t>
  </si>
  <si>
    <t>ГРС Лихівка</t>
  </si>
  <si>
    <t>ГРС Новозалісся</t>
  </si>
  <si>
    <t>ГРС Сурсько-Михайлівка</t>
  </si>
  <si>
    <t>ГРС Вишневе</t>
  </si>
  <si>
    <t xml:space="preserve">Начальник  Криворізького    ЛВУМГ  </t>
  </si>
  <si>
    <t>Р.В.Матвієнко</t>
  </si>
  <si>
    <t>Керівник підрозділу підприємства</t>
  </si>
  <si>
    <t xml:space="preserve">       прізвище</t>
  </si>
  <si>
    <t>Начальник служби ГВ та М</t>
  </si>
  <si>
    <t>Ю.А.Байда</t>
  </si>
  <si>
    <t>Керівник служби, відповідальної за облік газу</t>
  </si>
  <si>
    <t>150200,38*</t>
  </si>
  <si>
    <t xml:space="preserve">  по  магістральному  газопрову   ШДО за період з   01.09.2016 по 30.09.2016 р.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</si>
</sst>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#,##0.000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179" fontId="3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77" fontId="1" fillId="0" borderId="15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7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 wrapText="1"/>
    </xf>
    <xf numFmtId="0" fontId="14" fillId="0" borderId="16" xfId="0" applyNumberFormat="1" applyFont="1" applyBorder="1" applyAlignment="1">
      <alignment horizontal="center" vertical="center"/>
    </xf>
    <xf numFmtId="182" fontId="21" fillId="0" borderId="17" xfId="0" applyNumberFormat="1" applyFont="1" applyBorder="1" applyAlignment="1">
      <alignment horizontal="center"/>
    </xf>
    <xf numFmtId="182" fontId="22" fillId="0" borderId="18" xfId="0" applyNumberFormat="1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vertical="center"/>
    </xf>
    <xf numFmtId="182" fontId="22" fillId="0" borderId="21" xfId="0" applyNumberFormat="1" applyFont="1" applyBorder="1" applyAlignment="1">
      <alignment horizont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182" fontId="23" fillId="0" borderId="23" xfId="0" applyNumberFormat="1" applyFont="1" applyBorder="1" applyAlignment="1">
      <alignment horizontal="center" vertical="center" wrapText="1"/>
    </xf>
    <xf numFmtId="182" fontId="22" fillId="0" borderId="24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top" wrapText="1"/>
    </xf>
    <xf numFmtId="178" fontId="21" fillId="0" borderId="17" xfId="0" applyNumberFormat="1" applyFont="1" applyBorder="1" applyAlignment="1">
      <alignment horizontal="center" wrapText="1"/>
    </xf>
    <xf numFmtId="177" fontId="21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26" xfId="0" applyFont="1" applyBorder="1" applyAlignment="1">
      <alignment textRotation="90" wrapText="1"/>
    </xf>
    <xf numFmtId="0" fontId="6" fillId="0" borderId="27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26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zoomScaleSheetLayoutView="118" workbookViewId="0" topLeftCell="A1">
      <selection activeCell="X9" sqref="X9:X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95"/>
      <c r="X2" s="96"/>
      <c r="Y2" s="96"/>
      <c r="Z2" s="4"/>
      <c r="AA2" s="4"/>
    </row>
    <row r="3" spans="2:27" ht="12.75">
      <c r="B3" s="6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9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.75" customHeight="1">
      <c r="C6" s="105" t="s">
        <v>37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63" customHeight="1">
      <c r="B7" s="97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4"/>
      <c r="AA7" s="4"/>
    </row>
    <row r="8" spans="2:27" ht="18" customHeight="1">
      <c r="B8" s="98" t="s">
        <v>51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4"/>
      <c r="AA8" s="4"/>
    </row>
    <row r="9" spans="2:29" ht="32.25" customHeight="1">
      <c r="B9" s="82" t="s">
        <v>19</v>
      </c>
      <c r="C9" s="88" t="s">
        <v>38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02" t="s">
        <v>39</v>
      </c>
      <c r="P9" s="103"/>
      <c r="Q9" s="103"/>
      <c r="R9" s="103"/>
      <c r="S9" s="103"/>
      <c r="T9" s="104"/>
      <c r="U9" s="99" t="s">
        <v>35</v>
      </c>
      <c r="V9" s="99" t="s">
        <v>36</v>
      </c>
      <c r="W9" s="107" t="s">
        <v>32</v>
      </c>
      <c r="X9" s="107" t="s">
        <v>33</v>
      </c>
      <c r="Y9" s="107" t="s">
        <v>34</v>
      </c>
      <c r="Z9" s="4"/>
      <c r="AB9" s="5"/>
      <c r="AC9"/>
    </row>
    <row r="10" spans="2:29" ht="48.75" customHeight="1">
      <c r="B10" s="83"/>
      <c r="C10" s="85" t="s">
        <v>20</v>
      </c>
      <c r="D10" s="85" t="s">
        <v>21</v>
      </c>
      <c r="E10" s="85" t="s">
        <v>22</v>
      </c>
      <c r="F10" s="85" t="s">
        <v>23</v>
      </c>
      <c r="G10" s="85" t="s">
        <v>24</v>
      </c>
      <c r="H10" s="85" t="s">
        <v>25</v>
      </c>
      <c r="I10" s="85" t="s">
        <v>26</v>
      </c>
      <c r="J10" s="85" t="s">
        <v>27</v>
      </c>
      <c r="K10" s="85" t="s">
        <v>28</v>
      </c>
      <c r="L10" s="85" t="s">
        <v>29</v>
      </c>
      <c r="M10" s="85" t="s">
        <v>30</v>
      </c>
      <c r="N10" s="85" t="s">
        <v>31</v>
      </c>
      <c r="O10" s="85" t="s">
        <v>13</v>
      </c>
      <c r="P10" s="92" t="s">
        <v>14</v>
      </c>
      <c r="Q10" s="85" t="s">
        <v>16</v>
      </c>
      <c r="R10" s="85" t="s">
        <v>15</v>
      </c>
      <c r="S10" s="85" t="s">
        <v>17</v>
      </c>
      <c r="T10" s="85" t="s">
        <v>18</v>
      </c>
      <c r="U10" s="100"/>
      <c r="V10" s="100"/>
      <c r="W10" s="108"/>
      <c r="X10" s="108"/>
      <c r="Y10" s="108"/>
      <c r="Z10" s="4"/>
      <c r="AB10" s="5"/>
      <c r="AC10"/>
    </row>
    <row r="11" spans="2:29" ht="15.75" customHeight="1">
      <c r="B11" s="8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93"/>
      <c r="Q11" s="86"/>
      <c r="R11" s="86"/>
      <c r="S11" s="86"/>
      <c r="T11" s="86"/>
      <c r="U11" s="100"/>
      <c r="V11" s="100"/>
      <c r="W11" s="108"/>
      <c r="X11" s="108"/>
      <c r="Y11" s="108"/>
      <c r="Z11" s="4"/>
      <c r="AB11" s="5"/>
      <c r="AC11"/>
    </row>
    <row r="12" spans="2:29" ht="21" customHeight="1">
      <c r="B12" s="84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4"/>
      <c r="Q12" s="87"/>
      <c r="R12" s="87"/>
      <c r="S12" s="87"/>
      <c r="T12" s="87"/>
      <c r="U12" s="101"/>
      <c r="V12" s="101"/>
      <c r="W12" s="109"/>
      <c r="X12" s="109"/>
      <c r="Y12" s="109"/>
      <c r="Z12" s="4"/>
      <c r="AB12" s="5"/>
      <c r="AC12"/>
    </row>
    <row r="13" spans="2:30" s="9" customFormat="1" ht="12.75">
      <c r="B13" s="7">
        <v>1</v>
      </c>
      <c r="C13" s="33">
        <v>94.3961</v>
      </c>
      <c r="D13" s="34">
        <v>3.1917</v>
      </c>
      <c r="E13" s="33">
        <v>1.031</v>
      </c>
      <c r="F13" s="33">
        <v>0.163</v>
      </c>
      <c r="G13" s="33">
        <v>0.1651</v>
      </c>
      <c r="H13" s="33">
        <v>0.0061</v>
      </c>
      <c r="I13" s="33">
        <v>0.0305</v>
      </c>
      <c r="J13" s="33">
        <v>0.0266</v>
      </c>
      <c r="K13" s="33">
        <v>0.0248</v>
      </c>
      <c r="L13" s="33">
        <v>0.0086</v>
      </c>
      <c r="M13" s="33">
        <v>0.6994</v>
      </c>
      <c r="N13" s="33">
        <v>0.2571</v>
      </c>
      <c r="O13" s="33">
        <v>0.7136</v>
      </c>
      <c r="P13" s="35">
        <v>34.83</v>
      </c>
      <c r="Q13" s="36">
        <v>8319</v>
      </c>
      <c r="R13" s="37">
        <v>38.58</v>
      </c>
      <c r="S13" s="36">
        <v>9215</v>
      </c>
      <c r="T13" s="35">
        <v>50.13</v>
      </c>
      <c r="U13" s="38">
        <v>-13.3</v>
      </c>
      <c r="V13" s="39">
        <v>-10.2</v>
      </c>
      <c r="W13" s="40"/>
      <c r="X13" s="41"/>
      <c r="Y13" s="41"/>
      <c r="AA13" s="10">
        <f aca="true" t="shared" si="0" ref="AA13:AA43">SUM(C13:N13)</f>
        <v>100</v>
      </c>
      <c r="AB13" s="11" t="str">
        <f>IF(AA13=100,"ОК"," ")</f>
        <v>ОК</v>
      </c>
      <c r="AC13" s="28">
        <f>AD13*0.0041868</f>
        <v>49.498443</v>
      </c>
      <c r="AD13" s="8">
        <v>11822.5</v>
      </c>
    </row>
    <row r="14" spans="2:30" s="9" customFormat="1" ht="12.75">
      <c r="B14" s="7">
        <v>2</v>
      </c>
      <c r="C14" s="33">
        <v>93.0503</v>
      </c>
      <c r="D14" s="33">
        <v>3.9089</v>
      </c>
      <c r="E14" s="33">
        <v>0.9825</v>
      </c>
      <c r="F14" s="33">
        <v>0.1354</v>
      </c>
      <c r="G14" s="33">
        <v>0.1904</v>
      </c>
      <c r="H14" s="33">
        <v>0.0064</v>
      </c>
      <c r="I14" s="33">
        <v>0.05</v>
      </c>
      <c r="J14" s="33">
        <v>0.0467</v>
      </c>
      <c r="K14" s="33">
        <v>0.1113</v>
      </c>
      <c r="L14" s="33">
        <v>0.0077</v>
      </c>
      <c r="M14" s="33">
        <v>1.2499</v>
      </c>
      <c r="N14" s="33">
        <v>0.2604</v>
      </c>
      <c r="O14" s="33">
        <v>0.7234</v>
      </c>
      <c r="P14" s="35">
        <v>34.96</v>
      </c>
      <c r="Q14" s="36">
        <v>8350</v>
      </c>
      <c r="R14" s="37">
        <v>38.71</v>
      </c>
      <c r="S14" s="36">
        <v>9247</v>
      </c>
      <c r="T14" s="35">
        <v>49.95</v>
      </c>
      <c r="U14" s="42">
        <v>-12.8</v>
      </c>
      <c r="V14" s="41">
        <v>-9.3</v>
      </c>
      <c r="W14" s="31"/>
      <c r="X14" s="41"/>
      <c r="Y14" s="41"/>
      <c r="AA14" s="27">
        <f t="shared" si="0"/>
        <v>99.9999</v>
      </c>
      <c r="AB14" s="11" t="str">
        <f>IF(AA14=100,"ОК"," ")</f>
        <v> </v>
      </c>
      <c r="AC14" s="28">
        <f>AD14*0.0041868</f>
        <v>0</v>
      </c>
      <c r="AD14" s="8"/>
    </row>
    <row r="15" spans="2:30" s="9" customFormat="1" ht="12.75">
      <c r="B15" s="7">
        <v>3</v>
      </c>
      <c r="C15" s="34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/>
      <c r="Q15" s="36"/>
      <c r="R15" s="37"/>
      <c r="S15" s="36"/>
      <c r="T15" s="35"/>
      <c r="U15" s="42"/>
      <c r="V15" s="41"/>
      <c r="W15" s="43"/>
      <c r="X15" s="41"/>
      <c r="Y15" s="41"/>
      <c r="AA15" s="27">
        <f t="shared" si="0"/>
        <v>0</v>
      </c>
      <c r="AB15" s="11" t="str">
        <f>IF(AA15=100,"ОК"," ")</f>
        <v> </v>
      </c>
      <c r="AC15" s="28">
        <f>AD15*0.0041868</f>
        <v>0</v>
      </c>
      <c r="AD15" s="8"/>
    </row>
    <row r="16" spans="2:30" s="9" customFormat="1" ht="12.75">
      <c r="B16" s="7">
        <v>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7"/>
      <c r="Q16" s="36"/>
      <c r="R16" s="37"/>
      <c r="S16" s="36"/>
      <c r="T16" s="37"/>
      <c r="U16" s="45"/>
      <c r="V16" s="41"/>
      <c r="W16" s="43"/>
      <c r="X16" s="41"/>
      <c r="Y16" s="41"/>
      <c r="AA16" s="10">
        <f t="shared" si="0"/>
        <v>0</v>
      </c>
      <c r="AB16" s="11" t="str">
        <f>IF(AA16=100,"ОК"," ")</f>
        <v> </v>
      </c>
      <c r="AC16" s="28">
        <f aca="true" t="shared" si="1" ref="AC16:AC43">AD16*0.0041868</f>
        <v>49.9401504</v>
      </c>
      <c r="AD16" s="8">
        <v>11928</v>
      </c>
    </row>
    <row r="17" spans="2:30" s="9" customFormat="1" ht="12.75">
      <c r="B17" s="7">
        <v>5</v>
      </c>
      <c r="C17" s="44">
        <v>93.0118</v>
      </c>
      <c r="D17" s="44">
        <v>3.8252</v>
      </c>
      <c r="E17" s="44">
        <v>0.9419</v>
      </c>
      <c r="F17" s="44">
        <v>0.1263</v>
      </c>
      <c r="G17" s="44">
        <v>0.1889</v>
      </c>
      <c r="H17" s="44">
        <v>0.008</v>
      </c>
      <c r="I17" s="44">
        <v>0.0488</v>
      </c>
      <c r="J17" s="44">
        <v>0.0453</v>
      </c>
      <c r="K17" s="44">
        <v>0.1842</v>
      </c>
      <c r="L17" s="44">
        <v>0.0078</v>
      </c>
      <c r="M17" s="44">
        <v>1.3873</v>
      </c>
      <c r="N17" s="44">
        <v>0.2244</v>
      </c>
      <c r="O17" s="44">
        <v>0.7246</v>
      </c>
      <c r="P17" s="37">
        <v>34.97</v>
      </c>
      <c r="Q17" s="36">
        <v>8351</v>
      </c>
      <c r="R17" s="37">
        <v>38.72</v>
      </c>
      <c r="S17" s="36">
        <v>9248</v>
      </c>
      <c r="T17" s="37">
        <v>49.92</v>
      </c>
      <c r="U17" s="45">
        <v>-8.4</v>
      </c>
      <c r="V17" s="45">
        <v>-7.1</v>
      </c>
      <c r="W17" s="43"/>
      <c r="X17" s="41"/>
      <c r="Y17" s="41"/>
      <c r="AA17" s="10">
        <f t="shared" si="0"/>
        <v>99.9999</v>
      </c>
      <c r="AB17" s="11" t="str">
        <f>IF(AA17=100,"ОК"," ")</f>
        <v> </v>
      </c>
      <c r="AC17" s="28">
        <f t="shared" si="1"/>
        <v>49.9296834</v>
      </c>
      <c r="AD17" s="8">
        <v>11925.5</v>
      </c>
    </row>
    <row r="18" spans="2:30" s="9" customFormat="1" ht="12.75">
      <c r="B18" s="7">
        <v>6</v>
      </c>
      <c r="C18" s="44">
        <v>92.813</v>
      </c>
      <c r="D18" s="44">
        <v>3.9398</v>
      </c>
      <c r="E18" s="44">
        <v>0.9384</v>
      </c>
      <c r="F18" s="44">
        <v>0.1197</v>
      </c>
      <c r="G18" s="44">
        <v>0.1846</v>
      </c>
      <c r="H18" s="44">
        <v>0.0035</v>
      </c>
      <c r="I18" s="44">
        <v>0.0558</v>
      </c>
      <c r="J18" s="44">
        <v>0.0497</v>
      </c>
      <c r="K18" s="44">
        <v>0.185</v>
      </c>
      <c r="L18" s="44">
        <v>0.0076</v>
      </c>
      <c r="M18" s="44">
        <v>1.4843</v>
      </c>
      <c r="N18" s="44">
        <v>0.2186</v>
      </c>
      <c r="O18" s="44">
        <v>0.7257</v>
      </c>
      <c r="P18" s="37">
        <v>34.96</v>
      </c>
      <c r="Q18" s="36">
        <v>8351</v>
      </c>
      <c r="R18" s="37">
        <v>38.72</v>
      </c>
      <c r="S18" s="36">
        <v>9247</v>
      </c>
      <c r="T18" s="37">
        <v>49.88</v>
      </c>
      <c r="U18" s="41">
        <v>-8.1</v>
      </c>
      <c r="V18" s="41">
        <v>-6.9</v>
      </c>
      <c r="W18" s="43"/>
      <c r="X18" s="41"/>
      <c r="Y18" s="41"/>
      <c r="AA18" s="10">
        <f t="shared" si="0"/>
        <v>100.00000000000001</v>
      </c>
      <c r="AB18" s="11"/>
      <c r="AC18" s="28">
        <f t="shared" si="1"/>
        <v>49.9024692</v>
      </c>
      <c r="AD18" s="8">
        <v>11919</v>
      </c>
    </row>
    <row r="19" spans="2:30" s="9" customFormat="1" ht="12.75">
      <c r="B19" s="7">
        <v>7</v>
      </c>
      <c r="C19" s="44">
        <v>92.6912</v>
      </c>
      <c r="D19" s="44">
        <v>3.9484</v>
      </c>
      <c r="E19" s="44">
        <v>0.9377</v>
      </c>
      <c r="F19" s="44">
        <v>0.1209</v>
      </c>
      <c r="G19" s="44">
        <v>0.1853</v>
      </c>
      <c r="H19" s="44">
        <v>0.0025</v>
      </c>
      <c r="I19" s="44">
        <v>0.0563</v>
      </c>
      <c r="J19" s="44">
        <v>0.0461</v>
      </c>
      <c r="K19" s="44">
        <v>0.1876</v>
      </c>
      <c r="L19" s="44">
        <v>0.0084</v>
      </c>
      <c r="M19" s="44">
        <v>1.5796</v>
      </c>
      <c r="N19" s="44">
        <v>0.2359</v>
      </c>
      <c r="O19" s="44">
        <v>0.7264</v>
      </c>
      <c r="P19" s="37">
        <v>34.93</v>
      </c>
      <c r="Q19" s="36">
        <v>8342</v>
      </c>
      <c r="R19" s="37">
        <v>38.68</v>
      </c>
      <c r="S19" s="36">
        <v>9238</v>
      </c>
      <c r="T19" s="37">
        <v>49.8</v>
      </c>
      <c r="U19" s="41">
        <v>-8.3</v>
      </c>
      <c r="V19" s="41">
        <v>-7</v>
      </c>
      <c r="W19" s="43"/>
      <c r="X19" s="41"/>
      <c r="Y19" s="41"/>
      <c r="AA19" s="10">
        <f t="shared" si="0"/>
        <v>99.9999</v>
      </c>
      <c r="AB19" s="11"/>
      <c r="AC19" s="28">
        <f t="shared" si="1"/>
        <v>49.87860444</v>
      </c>
      <c r="AD19" s="8">
        <v>11913.3</v>
      </c>
    </row>
    <row r="20" spans="2:30" s="9" customFormat="1" ht="12.75">
      <c r="B20" s="7">
        <v>8</v>
      </c>
      <c r="C20" s="44">
        <v>92.7376</v>
      </c>
      <c r="D20" s="44">
        <v>3.8863</v>
      </c>
      <c r="E20" s="44">
        <v>0.9617</v>
      </c>
      <c r="F20" s="44">
        <v>0.1247</v>
      </c>
      <c r="G20" s="44">
        <v>0.1895</v>
      </c>
      <c r="H20" s="44">
        <v>0.0036</v>
      </c>
      <c r="I20" s="44">
        <v>0.0537</v>
      </c>
      <c r="J20" s="44">
        <v>0.0463</v>
      </c>
      <c r="K20" s="44">
        <v>0.1853</v>
      </c>
      <c r="L20" s="44">
        <v>0.0076</v>
      </c>
      <c r="M20" s="44">
        <v>1.5573</v>
      </c>
      <c r="N20" s="44">
        <v>0.2465</v>
      </c>
      <c r="O20" s="44">
        <v>0.7264</v>
      </c>
      <c r="P20" s="37">
        <v>34.93</v>
      </c>
      <c r="Q20" s="36">
        <v>8343</v>
      </c>
      <c r="R20" s="37">
        <v>38.68</v>
      </c>
      <c r="S20" s="36">
        <v>9238</v>
      </c>
      <c r="T20" s="37">
        <v>49.81</v>
      </c>
      <c r="U20" s="41">
        <v>-8.4</v>
      </c>
      <c r="V20" s="41">
        <v>-7.4</v>
      </c>
      <c r="W20" s="43"/>
      <c r="X20" s="41">
        <v>0.0003</v>
      </c>
      <c r="Y20" s="41">
        <v>0.0001</v>
      </c>
      <c r="AA20" s="10">
        <f t="shared" si="0"/>
        <v>100.0001</v>
      </c>
      <c r="AB20" s="11"/>
      <c r="AC20" s="28">
        <f t="shared" si="1"/>
        <v>0</v>
      </c>
      <c r="AD20" s="8"/>
    </row>
    <row r="21" spans="2:30" s="9" customFormat="1" ht="12.75">
      <c r="B21" s="7">
        <v>9</v>
      </c>
      <c r="C21" s="44">
        <v>92.6484</v>
      </c>
      <c r="D21" s="44">
        <v>4.0164</v>
      </c>
      <c r="E21" s="44">
        <v>0.9413</v>
      </c>
      <c r="F21" s="44">
        <v>0.1199</v>
      </c>
      <c r="G21" s="44">
        <v>0.1858</v>
      </c>
      <c r="H21" s="44">
        <v>0.0044</v>
      </c>
      <c r="I21" s="44">
        <v>0.0539</v>
      </c>
      <c r="J21" s="44">
        <v>0.045</v>
      </c>
      <c r="K21" s="44">
        <v>0.2073</v>
      </c>
      <c r="L21" s="44">
        <v>0.0083</v>
      </c>
      <c r="M21" s="44">
        <v>1.5221</v>
      </c>
      <c r="N21" s="44">
        <v>0.2474</v>
      </c>
      <c r="O21" s="44">
        <v>0.7272</v>
      </c>
      <c r="P21" s="37">
        <v>34.99</v>
      </c>
      <c r="Q21" s="36">
        <v>8356</v>
      </c>
      <c r="R21" s="37">
        <v>38.74</v>
      </c>
      <c r="S21" s="36">
        <v>9253</v>
      </c>
      <c r="T21" s="37">
        <v>49.86</v>
      </c>
      <c r="U21" s="45">
        <v>-8.5</v>
      </c>
      <c r="V21" s="41">
        <v>-7.2</v>
      </c>
      <c r="W21" s="40"/>
      <c r="X21" s="41"/>
      <c r="Y21" s="46"/>
      <c r="AA21" s="10">
        <f t="shared" si="0"/>
        <v>100.0002</v>
      </c>
      <c r="AB21" s="11"/>
      <c r="AC21" s="28">
        <f t="shared" si="1"/>
        <v>49.8940956</v>
      </c>
      <c r="AD21" s="8">
        <v>11917</v>
      </c>
    </row>
    <row r="22" spans="2:30" s="9" customFormat="1" ht="12.75">
      <c r="B22" s="7">
        <v>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7"/>
      <c r="Q22" s="36"/>
      <c r="R22" s="37"/>
      <c r="S22" s="36"/>
      <c r="T22" s="37"/>
      <c r="U22" s="45"/>
      <c r="V22" s="41"/>
      <c r="W22" s="43"/>
      <c r="X22" s="41"/>
      <c r="Y22" s="44"/>
      <c r="AA22" s="10">
        <f t="shared" si="0"/>
        <v>0</v>
      </c>
      <c r="AB22" s="11"/>
      <c r="AC22" s="28">
        <f t="shared" si="1"/>
        <v>0</v>
      </c>
      <c r="AD22" s="8"/>
    </row>
    <row r="23" spans="2:30" s="9" customFormat="1" ht="12.75">
      <c r="B23" s="7">
        <v>11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7"/>
      <c r="Q23" s="36"/>
      <c r="R23" s="37"/>
      <c r="S23" s="36"/>
      <c r="T23" s="37"/>
      <c r="U23" s="41"/>
      <c r="V23" s="45"/>
      <c r="W23" s="40"/>
      <c r="X23" s="41"/>
      <c r="Y23" s="41"/>
      <c r="AA23" s="10">
        <f t="shared" si="0"/>
        <v>0</v>
      </c>
      <c r="AB23" s="11"/>
      <c r="AC23" s="28">
        <f t="shared" si="1"/>
        <v>0</v>
      </c>
      <c r="AD23" s="8"/>
    </row>
    <row r="24" spans="2:30" s="9" customFormat="1" ht="12.75">
      <c r="B24" s="7">
        <v>12</v>
      </c>
      <c r="C24" s="44">
        <v>92.6774</v>
      </c>
      <c r="D24" s="44">
        <v>4.0299</v>
      </c>
      <c r="E24" s="44">
        <v>0.9546</v>
      </c>
      <c r="F24" s="44">
        <v>0.1227</v>
      </c>
      <c r="G24" s="44">
        <v>0.1888</v>
      </c>
      <c r="H24" s="44">
        <v>0.0035</v>
      </c>
      <c r="I24" s="44">
        <v>0.0539</v>
      </c>
      <c r="J24" s="44">
        <v>0.0434</v>
      </c>
      <c r="K24" s="44">
        <v>0.2079</v>
      </c>
      <c r="L24" s="44">
        <v>0.0083</v>
      </c>
      <c r="M24" s="44">
        <v>1.4712</v>
      </c>
      <c r="N24" s="44">
        <v>0.2384</v>
      </c>
      <c r="O24" s="44">
        <v>0.7272</v>
      </c>
      <c r="P24" s="37">
        <v>35.02</v>
      </c>
      <c r="Q24" s="36">
        <v>8364</v>
      </c>
      <c r="R24" s="37">
        <v>38.78</v>
      </c>
      <c r="S24" s="36">
        <v>9262</v>
      </c>
      <c r="T24" s="37">
        <v>49.91</v>
      </c>
      <c r="U24" s="45">
        <v>-8.7</v>
      </c>
      <c r="V24" s="41">
        <v>-7.5</v>
      </c>
      <c r="W24" s="31"/>
      <c r="X24" s="41"/>
      <c r="Y24" s="41"/>
      <c r="AA24" s="10">
        <f t="shared" si="0"/>
        <v>100</v>
      </c>
      <c r="AB24" s="11"/>
      <c r="AC24" s="28">
        <f t="shared" si="1"/>
        <v>0</v>
      </c>
      <c r="AD24" s="8"/>
    </row>
    <row r="25" spans="2:30" s="9" customFormat="1" ht="12.75">
      <c r="B25" s="7">
        <v>13</v>
      </c>
      <c r="C25" s="44">
        <v>92.8086</v>
      </c>
      <c r="D25" s="44">
        <v>3.9964</v>
      </c>
      <c r="E25" s="44">
        <v>0.9407</v>
      </c>
      <c r="F25" s="44">
        <v>0.12</v>
      </c>
      <c r="G25" s="44">
        <v>0.1776</v>
      </c>
      <c r="H25" s="44">
        <v>0.0027</v>
      </c>
      <c r="I25" s="44">
        <v>0.0477</v>
      </c>
      <c r="J25" s="44">
        <v>0.0412</v>
      </c>
      <c r="K25" s="44">
        <v>0.1816</v>
      </c>
      <c r="L25" s="44">
        <v>0.0071</v>
      </c>
      <c r="M25" s="44">
        <v>1.462</v>
      </c>
      <c r="N25" s="44">
        <v>0.2143</v>
      </c>
      <c r="O25" s="44">
        <v>0.7252</v>
      </c>
      <c r="P25" s="37">
        <v>34.96</v>
      </c>
      <c r="Q25" s="36">
        <v>8350</v>
      </c>
      <c r="R25" s="37">
        <v>38.71</v>
      </c>
      <c r="S25" s="36">
        <v>9247</v>
      </c>
      <c r="T25" s="37">
        <v>49.89</v>
      </c>
      <c r="U25" s="41">
        <v>-8.8</v>
      </c>
      <c r="V25" s="41">
        <v>-7.4</v>
      </c>
      <c r="W25" s="40"/>
      <c r="X25" s="41"/>
      <c r="Y25" s="41"/>
      <c r="AA25" s="10">
        <f t="shared" si="0"/>
        <v>99.99990000000001</v>
      </c>
      <c r="AB25" s="11"/>
      <c r="AC25" s="28">
        <f t="shared" si="1"/>
        <v>0</v>
      </c>
      <c r="AD25" s="8"/>
    </row>
    <row r="26" spans="2:30" s="9" customFormat="1" ht="12.75">
      <c r="B26" s="7">
        <v>14</v>
      </c>
      <c r="C26" s="44">
        <v>92.6868</v>
      </c>
      <c r="D26" s="44">
        <v>4.0684</v>
      </c>
      <c r="E26" s="44">
        <v>0.9533</v>
      </c>
      <c r="F26" s="44">
        <v>0.1201</v>
      </c>
      <c r="G26" s="44">
        <v>0.1808</v>
      </c>
      <c r="H26" s="44">
        <v>0.0029</v>
      </c>
      <c r="I26" s="44">
        <v>0.0514</v>
      </c>
      <c r="J26" s="44">
        <v>0.0408</v>
      </c>
      <c r="K26" s="44">
        <v>0.1853</v>
      </c>
      <c r="L26" s="44">
        <v>0.0075</v>
      </c>
      <c r="M26" s="44">
        <v>1.4889</v>
      </c>
      <c r="N26" s="44">
        <v>0.2137</v>
      </c>
      <c r="O26" s="44">
        <v>0.7262</v>
      </c>
      <c r="P26" s="37">
        <v>34.99</v>
      </c>
      <c r="Q26" s="36">
        <v>8357</v>
      </c>
      <c r="R26" s="37">
        <v>38.74</v>
      </c>
      <c r="S26" s="36">
        <v>9254</v>
      </c>
      <c r="T26" s="37">
        <v>49.9</v>
      </c>
      <c r="U26" s="45">
        <v>-8.7</v>
      </c>
      <c r="V26" s="45">
        <v>-7.3</v>
      </c>
      <c r="W26" s="43"/>
      <c r="X26" s="41"/>
      <c r="Y26" s="41"/>
      <c r="AA26" s="10">
        <f t="shared" si="0"/>
        <v>99.9999</v>
      </c>
      <c r="AB26" s="11"/>
      <c r="AC26" s="28">
        <f t="shared" si="1"/>
        <v>0</v>
      </c>
      <c r="AD26" s="8"/>
    </row>
    <row r="27" spans="2:30" s="9" customFormat="1" ht="12.75">
      <c r="B27" s="7">
        <v>15</v>
      </c>
      <c r="C27" s="44">
        <v>92.7006</v>
      </c>
      <c r="D27" s="44">
        <v>4.0379</v>
      </c>
      <c r="E27" s="44">
        <v>0.9442</v>
      </c>
      <c r="F27" s="44">
        <v>0.1199</v>
      </c>
      <c r="G27" s="44">
        <v>0.1801</v>
      </c>
      <c r="H27" s="44">
        <v>0.0029</v>
      </c>
      <c r="I27" s="44">
        <v>0.0464</v>
      </c>
      <c r="J27" s="44">
        <v>0.0409</v>
      </c>
      <c r="K27" s="44">
        <v>0.1979</v>
      </c>
      <c r="L27" s="44">
        <v>0.0075</v>
      </c>
      <c r="M27" s="44">
        <v>1.4903</v>
      </c>
      <c r="N27" s="44">
        <v>0.2313</v>
      </c>
      <c r="O27" s="44">
        <v>0.7264</v>
      </c>
      <c r="P27" s="37">
        <v>34.98</v>
      </c>
      <c r="Q27" s="36">
        <v>8355</v>
      </c>
      <c r="R27" s="37">
        <v>38.73</v>
      </c>
      <c r="S27" s="36">
        <v>9251</v>
      </c>
      <c r="T27" s="37">
        <v>49.88</v>
      </c>
      <c r="U27" s="41">
        <v>-8.5</v>
      </c>
      <c r="V27" s="41">
        <v>-7</v>
      </c>
      <c r="W27" s="43" t="s">
        <v>47</v>
      </c>
      <c r="X27" s="41"/>
      <c r="Y27" s="44"/>
      <c r="AA27" s="10">
        <f t="shared" si="0"/>
        <v>99.99989999999998</v>
      </c>
      <c r="AB27" s="11" t="str">
        <f>IF(AA27=100,"ОК"," ")</f>
        <v> </v>
      </c>
      <c r="AC27" s="28">
        <f t="shared" si="1"/>
        <v>0</v>
      </c>
      <c r="AD27" s="8"/>
    </row>
    <row r="28" spans="2:30" s="9" customFormat="1" ht="12.75">
      <c r="B28" s="12">
        <v>16</v>
      </c>
      <c r="C28" s="44">
        <v>92.9661</v>
      </c>
      <c r="D28" s="44">
        <v>3.8919</v>
      </c>
      <c r="E28" s="44">
        <v>0.9555</v>
      </c>
      <c r="F28" s="44">
        <v>0.1281</v>
      </c>
      <c r="G28" s="44">
        <v>0.1887</v>
      </c>
      <c r="H28" s="44">
        <v>0.0024</v>
      </c>
      <c r="I28" s="44">
        <v>0.0511</v>
      </c>
      <c r="J28" s="44">
        <v>0.0455</v>
      </c>
      <c r="K28" s="44">
        <v>0.2042</v>
      </c>
      <c r="L28" s="44">
        <v>0.0071</v>
      </c>
      <c r="M28" s="44">
        <v>1.319</v>
      </c>
      <c r="N28" s="44">
        <v>0.2405</v>
      </c>
      <c r="O28" s="44">
        <v>0.7256</v>
      </c>
      <c r="P28" s="37">
        <v>35.03</v>
      </c>
      <c r="Q28" s="36">
        <v>8367</v>
      </c>
      <c r="R28" s="37">
        <v>38.79</v>
      </c>
      <c r="S28" s="36">
        <v>9265</v>
      </c>
      <c r="T28" s="37">
        <v>49.98</v>
      </c>
      <c r="U28" s="45">
        <v>-9</v>
      </c>
      <c r="V28" s="45">
        <v>-8.6</v>
      </c>
      <c r="W28" s="47"/>
      <c r="X28" s="41"/>
      <c r="Y28" s="44"/>
      <c r="AA28" s="10">
        <f t="shared" si="0"/>
        <v>100.0001</v>
      </c>
      <c r="AB28" s="11" t="str">
        <f>IF(AA28=100,"ОК"," ")</f>
        <v> </v>
      </c>
      <c r="AC28" s="28">
        <f t="shared" si="1"/>
        <v>0</v>
      </c>
      <c r="AD28" s="8"/>
    </row>
    <row r="29" spans="2:30" s="9" customFormat="1" ht="12.75">
      <c r="B29" s="12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7"/>
      <c r="Q29" s="36"/>
      <c r="R29" s="37"/>
      <c r="S29" s="36"/>
      <c r="T29" s="37"/>
      <c r="U29" s="41"/>
      <c r="V29" s="41"/>
      <c r="W29" s="47"/>
      <c r="X29" s="41"/>
      <c r="Y29" s="44"/>
      <c r="AA29" s="10">
        <f t="shared" si="0"/>
        <v>0</v>
      </c>
      <c r="AB29" s="11" t="str">
        <f>IF(AA29=100,"ОК"," ")</f>
        <v> </v>
      </c>
      <c r="AC29" s="28">
        <f t="shared" si="1"/>
        <v>0</v>
      </c>
      <c r="AD29" s="8"/>
    </row>
    <row r="30" spans="2:30" s="9" customFormat="1" ht="12.75">
      <c r="B30" s="12">
        <v>18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7"/>
      <c r="Q30" s="36"/>
      <c r="R30" s="37"/>
      <c r="S30" s="36"/>
      <c r="T30" s="37"/>
      <c r="U30" s="41"/>
      <c r="V30" s="41"/>
      <c r="W30" s="47"/>
      <c r="X30" s="41"/>
      <c r="Y30" s="44"/>
      <c r="AA30" s="10">
        <f t="shared" si="0"/>
        <v>0</v>
      </c>
      <c r="AB30" s="11"/>
      <c r="AC30" s="28">
        <f t="shared" si="1"/>
        <v>0</v>
      </c>
      <c r="AD30" s="8"/>
    </row>
    <row r="31" spans="2:30" s="9" customFormat="1" ht="12.75">
      <c r="B31" s="12">
        <v>19</v>
      </c>
      <c r="C31" s="44">
        <v>93.0301</v>
      </c>
      <c r="D31" s="44">
        <v>3.8686</v>
      </c>
      <c r="E31" s="44">
        <v>0.9363</v>
      </c>
      <c r="F31" s="44">
        <v>0.1273</v>
      </c>
      <c r="G31" s="44">
        <v>0.1889</v>
      </c>
      <c r="H31" s="44">
        <v>0.0023</v>
      </c>
      <c r="I31" s="44">
        <v>0.0494</v>
      </c>
      <c r="J31" s="44">
        <v>0.0427</v>
      </c>
      <c r="K31" s="44">
        <v>0.2131</v>
      </c>
      <c r="L31" s="44">
        <v>0.0078</v>
      </c>
      <c r="M31" s="44">
        <v>1.2906</v>
      </c>
      <c r="N31" s="44">
        <v>0.2429</v>
      </c>
      <c r="O31" s="44">
        <v>0.7252</v>
      </c>
      <c r="P31" s="37">
        <v>35.03</v>
      </c>
      <c r="Q31" s="36">
        <v>8367</v>
      </c>
      <c r="R31" s="37">
        <v>38.79</v>
      </c>
      <c r="S31" s="36">
        <v>9265</v>
      </c>
      <c r="T31" s="37">
        <v>49.99</v>
      </c>
      <c r="U31" s="41">
        <v>-8.4</v>
      </c>
      <c r="V31" s="45">
        <v>-7.6</v>
      </c>
      <c r="W31" s="31"/>
      <c r="X31" s="41"/>
      <c r="Y31" s="44"/>
      <c r="AA31" s="10">
        <f t="shared" si="0"/>
        <v>100.00000000000003</v>
      </c>
      <c r="AB31" s="11"/>
      <c r="AC31" s="28">
        <f t="shared" si="1"/>
        <v>0</v>
      </c>
      <c r="AD31" s="8"/>
    </row>
    <row r="32" spans="2:30" s="9" customFormat="1" ht="12.75">
      <c r="B32" s="12">
        <v>20</v>
      </c>
      <c r="C32" s="44">
        <v>93.1258</v>
      </c>
      <c r="D32" s="44">
        <v>3.8211</v>
      </c>
      <c r="E32" s="44">
        <v>0.9247</v>
      </c>
      <c r="F32" s="44">
        <v>0.1267</v>
      </c>
      <c r="G32" s="44">
        <v>0.1886</v>
      </c>
      <c r="H32" s="44">
        <v>0.0042</v>
      </c>
      <c r="I32" s="44">
        <v>0.0545</v>
      </c>
      <c r="J32" s="44">
        <v>0.0509</v>
      </c>
      <c r="K32" s="44">
        <v>0.2092</v>
      </c>
      <c r="L32" s="44">
        <v>0.0072</v>
      </c>
      <c r="M32" s="44">
        <v>1.2627</v>
      </c>
      <c r="N32" s="44">
        <v>0.2245</v>
      </c>
      <c r="O32" s="44">
        <v>0.7247</v>
      </c>
      <c r="P32" s="37">
        <v>35.04</v>
      </c>
      <c r="Q32" s="36">
        <v>8369</v>
      </c>
      <c r="R32" s="37">
        <v>38.8</v>
      </c>
      <c r="S32" s="36">
        <v>9267</v>
      </c>
      <c r="T32" s="37">
        <v>50.02</v>
      </c>
      <c r="U32" s="45">
        <v>-8.6</v>
      </c>
      <c r="V32" s="41">
        <v>-7</v>
      </c>
      <c r="W32" s="43"/>
      <c r="X32" s="41"/>
      <c r="Y32" s="44"/>
      <c r="AA32" s="10">
        <f t="shared" si="0"/>
        <v>100.00009999999999</v>
      </c>
      <c r="AB32" s="11"/>
      <c r="AC32" s="28">
        <f t="shared" si="1"/>
        <v>0</v>
      </c>
      <c r="AD32" s="8"/>
    </row>
    <row r="33" spans="2:30" s="9" customFormat="1" ht="12.75">
      <c r="B33" s="12">
        <v>21</v>
      </c>
      <c r="C33" s="44">
        <v>93.0334</v>
      </c>
      <c r="D33" s="44">
        <v>3.8431</v>
      </c>
      <c r="E33" s="44">
        <v>0.933</v>
      </c>
      <c r="F33" s="44">
        <v>0.1267</v>
      </c>
      <c r="G33" s="44">
        <v>0.1915</v>
      </c>
      <c r="H33" s="44">
        <v>0.0042</v>
      </c>
      <c r="I33" s="44">
        <v>0.056</v>
      </c>
      <c r="J33" s="44">
        <v>0.0475</v>
      </c>
      <c r="K33" s="44">
        <v>0.2188</v>
      </c>
      <c r="L33" s="44">
        <v>0.0077</v>
      </c>
      <c r="M33" s="44">
        <v>1.3048</v>
      </c>
      <c r="N33" s="44">
        <v>0.2333</v>
      </c>
      <c r="O33" s="44">
        <v>0.7255</v>
      </c>
      <c r="P33" s="37">
        <v>35.04</v>
      </c>
      <c r="Q33" s="36">
        <v>8370</v>
      </c>
      <c r="R33" s="37">
        <v>38.8</v>
      </c>
      <c r="S33" s="36">
        <v>9268</v>
      </c>
      <c r="T33" s="37">
        <v>50</v>
      </c>
      <c r="U33" s="45">
        <v>-8.8</v>
      </c>
      <c r="V33" s="41">
        <v>-7.4</v>
      </c>
      <c r="W33" s="43"/>
      <c r="X33" s="41"/>
      <c r="Y33" s="44"/>
      <c r="AA33" s="10">
        <f t="shared" si="0"/>
        <v>100.00000000000001</v>
      </c>
      <c r="AB33" s="11"/>
      <c r="AC33" s="28">
        <f t="shared" si="1"/>
        <v>0</v>
      </c>
      <c r="AD33" s="8"/>
    </row>
    <row r="34" spans="2:30" s="9" customFormat="1" ht="12.75">
      <c r="B34" s="12">
        <v>22</v>
      </c>
      <c r="C34" s="44">
        <v>93.0094</v>
      </c>
      <c r="D34" s="44">
        <v>3.8459</v>
      </c>
      <c r="E34" s="44">
        <v>0.9254</v>
      </c>
      <c r="F34" s="44">
        <v>0.1259</v>
      </c>
      <c r="G34" s="44">
        <v>0.1873</v>
      </c>
      <c r="H34" s="44">
        <v>0.0061</v>
      </c>
      <c r="I34" s="44">
        <v>0.0464</v>
      </c>
      <c r="J34" s="44">
        <v>0.045</v>
      </c>
      <c r="K34" s="44">
        <v>0.2122</v>
      </c>
      <c r="L34" s="44">
        <v>0.0095</v>
      </c>
      <c r="M34" s="44">
        <v>1.3263</v>
      </c>
      <c r="N34" s="44">
        <v>0.2608</v>
      </c>
      <c r="O34" s="44">
        <v>0.7254</v>
      </c>
      <c r="P34" s="37">
        <v>35</v>
      </c>
      <c r="Q34" s="36">
        <v>8360</v>
      </c>
      <c r="R34" s="37">
        <v>38.76</v>
      </c>
      <c r="S34" s="36">
        <v>9257</v>
      </c>
      <c r="T34" s="37">
        <v>49.94</v>
      </c>
      <c r="U34" s="41">
        <v>-8.3</v>
      </c>
      <c r="V34" s="41">
        <v>-7.1</v>
      </c>
      <c r="W34" s="40" t="s">
        <v>47</v>
      </c>
      <c r="X34" s="41"/>
      <c r="Y34" s="44"/>
      <c r="AA34" s="10">
        <f t="shared" si="0"/>
        <v>100.0002</v>
      </c>
      <c r="AB34" s="11"/>
      <c r="AC34" s="28">
        <f t="shared" si="1"/>
        <v>0</v>
      </c>
      <c r="AD34" s="8"/>
    </row>
    <row r="35" spans="2:30" s="9" customFormat="1" ht="12.75">
      <c r="B35" s="12">
        <v>23</v>
      </c>
      <c r="C35" s="44">
        <v>93.0766</v>
      </c>
      <c r="D35" s="44">
        <v>3.835</v>
      </c>
      <c r="E35" s="44">
        <v>0.9359</v>
      </c>
      <c r="F35" s="44">
        <v>0.1274</v>
      </c>
      <c r="G35" s="44">
        <v>0.1903</v>
      </c>
      <c r="H35" s="44">
        <v>0.0024</v>
      </c>
      <c r="I35" s="44">
        <v>0.0562</v>
      </c>
      <c r="J35" s="44">
        <v>0.0428</v>
      </c>
      <c r="K35" s="44">
        <v>0.1904</v>
      </c>
      <c r="L35" s="44">
        <v>0.0084</v>
      </c>
      <c r="M35" s="44">
        <v>1.3057</v>
      </c>
      <c r="N35" s="44">
        <v>0.2289</v>
      </c>
      <c r="O35" s="44">
        <v>0.7245</v>
      </c>
      <c r="P35" s="37">
        <v>35</v>
      </c>
      <c r="Q35" s="36">
        <v>8360</v>
      </c>
      <c r="R35" s="37">
        <v>38.76</v>
      </c>
      <c r="S35" s="36">
        <v>9257</v>
      </c>
      <c r="T35" s="37">
        <v>49.97</v>
      </c>
      <c r="U35" s="45">
        <v>-8.4</v>
      </c>
      <c r="V35" s="45">
        <v>-7.8</v>
      </c>
      <c r="W35" s="43"/>
      <c r="X35" s="41"/>
      <c r="Y35" s="44"/>
      <c r="AA35" s="10">
        <f>SUM(C37:N37)</f>
        <v>0</v>
      </c>
      <c r="AB35" s="11"/>
      <c r="AC35" s="28">
        <f t="shared" si="1"/>
        <v>0</v>
      </c>
      <c r="AD35" s="8"/>
    </row>
    <row r="36" spans="2:30" s="9" customFormat="1" ht="12.75">
      <c r="B36" s="12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7"/>
      <c r="Q36" s="36"/>
      <c r="R36" s="37"/>
      <c r="S36" s="36"/>
      <c r="T36" s="37"/>
      <c r="U36" s="41"/>
      <c r="V36" s="41"/>
      <c r="W36" s="43"/>
      <c r="X36" s="41"/>
      <c r="Y36" s="41"/>
      <c r="AA36" s="10">
        <f t="shared" si="0"/>
        <v>0</v>
      </c>
      <c r="AB36" s="11" t="str">
        <f>IF(AA36=100,"ОК"," ")</f>
        <v> </v>
      </c>
      <c r="AC36" s="28">
        <f t="shared" si="1"/>
        <v>0</v>
      </c>
      <c r="AD36" s="8"/>
    </row>
    <row r="37" spans="2:30" s="9" customFormat="1" ht="12.75">
      <c r="B37" s="12">
        <v>25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7"/>
      <c r="Q37" s="36"/>
      <c r="R37" s="37"/>
      <c r="S37" s="36"/>
      <c r="T37" s="37"/>
      <c r="U37" s="41"/>
      <c r="V37" s="41"/>
      <c r="W37" s="43"/>
      <c r="X37" s="41"/>
      <c r="Y37" s="41"/>
      <c r="AA37" s="10">
        <f>SUM(C39:N39)</f>
        <v>100.00009999999999</v>
      </c>
      <c r="AB37" s="11" t="str">
        <f>IF(AA37=100,"ОК"," ")</f>
        <v> </v>
      </c>
      <c r="AC37" s="28">
        <f t="shared" si="1"/>
        <v>0</v>
      </c>
      <c r="AD37" s="8"/>
    </row>
    <row r="38" spans="2:30" s="9" customFormat="1" ht="12.75">
      <c r="B38" s="12">
        <v>26</v>
      </c>
      <c r="C38" s="44">
        <v>94.3024</v>
      </c>
      <c r="D38" s="44">
        <v>3.1221</v>
      </c>
      <c r="E38" s="44">
        <v>0.9648</v>
      </c>
      <c r="F38" s="44">
        <v>0.1473</v>
      </c>
      <c r="G38" s="44">
        <v>0.1554</v>
      </c>
      <c r="H38" s="44">
        <v>0.002</v>
      </c>
      <c r="I38" s="44">
        <v>0.0399</v>
      </c>
      <c r="J38" s="44">
        <v>0.0277</v>
      </c>
      <c r="K38" s="44">
        <v>0.1955</v>
      </c>
      <c r="L38" s="44">
        <v>0.0102</v>
      </c>
      <c r="M38" s="44">
        <v>0.8084</v>
      </c>
      <c r="N38" s="44">
        <v>0.2244</v>
      </c>
      <c r="O38" s="44">
        <v>0.7173</v>
      </c>
      <c r="P38" s="37">
        <v>34.96</v>
      </c>
      <c r="Q38" s="36">
        <v>8350</v>
      </c>
      <c r="R38" s="37">
        <v>38.72</v>
      </c>
      <c r="S38" s="36">
        <v>9248</v>
      </c>
      <c r="T38" s="37">
        <v>50.17</v>
      </c>
      <c r="U38" s="41">
        <v>-8</v>
      </c>
      <c r="V38" s="41">
        <v>-5.5</v>
      </c>
      <c r="W38" s="43"/>
      <c r="X38" s="41"/>
      <c r="Y38" s="44"/>
      <c r="AA38" s="10">
        <f t="shared" si="0"/>
        <v>100.0001</v>
      </c>
      <c r="AB38" s="11" t="str">
        <f>IF(AA38=100,"ОК"," ")</f>
        <v> </v>
      </c>
      <c r="AC38" s="28">
        <f t="shared" si="1"/>
        <v>0</v>
      </c>
      <c r="AD38" s="8"/>
    </row>
    <row r="39" spans="2:30" s="9" customFormat="1" ht="12.75">
      <c r="B39" s="12">
        <v>27</v>
      </c>
      <c r="C39" s="44">
        <v>94.9211</v>
      </c>
      <c r="D39" s="44">
        <v>2.8483</v>
      </c>
      <c r="E39" s="44">
        <v>0.9343</v>
      </c>
      <c r="F39" s="44">
        <v>0.1538</v>
      </c>
      <c r="G39" s="44">
        <v>0.1561</v>
      </c>
      <c r="H39" s="44">
        <v>0.0035</v>
      </c>
      <c r="I39" s="44">
        <v>0.0313</v>
      </c>
      <c r="J39" s="44">
        <v>0.0257</v>
      </c>
      <c r="K39" s="44">
        <v>0.0442</v>
      </c>
      <c r="L39" s="44">
        <v>0.0084</v>
      </c>
      <c r="M39" s="44">
        <v>0.6507</v>
      </c>
      <c r="N39" s="44">
        <v>0.2227</v>
      </c>
      <c r="O39" s="44">
        <v>0.7099</v>
      </c>
      <c r="P39" s="37">
        <v>34.72</v>
      </c>
      <c r="Q39" s="36">
        <v>8294</v>
      </c>
      <c r="R39" s="37">
        <v>38.47</v>
      </c>
      <c r="S39" s="36">
        <v>9189</v>
      </c>
      <c r="T39" s="37">
        <v>50.11</v>
      </c>
      <c r="U39" s="41">
        <v>-10.3</v>
      </c>
      <c r="V39" s="41">
        <v>-7.5</v>
      </c>
      <c r="W39" s="43"/>
      <c r="X39" s="47">
        <v>0.0022</v>
      </c>
      <c r="Y39" s="47">
        <v>0.0001</v>
      </c>
      <c r="AA39" s="10">
        <f t="shared" si="0"/>
        <v>100.00009999999999</v>
      </c>
      <c r="AB39" s="11" t="str">
        <f>IF(AA39=100,"ОК"," ")</f>
        <v> </v>
      </c>
      <c r="AC39" s="28">
        <f t="shared" si="1"/>
        <v>0</v>
      </c>
      <c r="AD39" s="8"/>
    </row>
    <row r="40" spans="2:30" s="9" customFormat="1" ht="12.75">
      <c r="B40" s="12">
        <v>28</v>
      </c>
      <c r="C40" s="33">
        <v>94.8576</v>
      </c>
      <c r="D40" s="46">
        <v>2.896</v>
      </c>
      <c r="E40" s="46">
        <v>0.9455</v>
      </c>
      <c r="F40" s="46">
        <v>0.1534</v>
      </c>
      <c r="G40" s="46">
        <v>0.1554</v>
      </c>
      <c r="H40" s="46">
        <v>0.0035</v>
      </c>
      <c r="I40" s="46">
        <v>0.0299</v>
      </c>
      <c r="J40" s="46">
        <v>0.0246</v>
      </c>
      <c r="K40" s="46">
        <v>0.0359</v>
      </c>
      <c r="L40" s="46">
        <v>0.0084</v>
      </c>
      <c r="M40" s="46">
        <v>0.6619</v>
      </c>
      <c r="N40" s="46">
        <v>0.228</v>
      </c>
      <c r="O40" s="46">
        <v>0.7102</v>
      </c>
      <c r="P40" s="48">
        <v>34.72</v>
      </c>
      <c r="Q40" s="49">
        <v>8294</v>
      </c>
      <c r="R40" s="48">
        <v>38.47</v>
      </c>
      <c r="S40" s="49">
        <v>9188</v>
      </c>
      <c r="T40" s="48">
        <v>50.1</v>
      </c>
      <c r="U40" s="42">
        <v>-9.9</v>
      </c>
      <c r="V40" s="42">
        <v>-6.9</v>
      </c>
      <c r="W40" s="46"/>
      <c r="X40" s="46"/>
      <c r="Y40" s="33"/>
      <c r="AA40" s="10">
        <f t="shared" si="0"/>
        <v>100.0001</v>
      </c>
      <c r="AB40" s="11"/>
      <c r="AC40" s="28">
        <f t="shared" si="1"/>
        <v>0</v>
      </c>
      <c r="AD40" s="8"/>
    </row>
    <row r="41" spans="2:30" s="9" customFormat="1" ht="12.75">
      <c r="B41" s="12">
        <v>29</v>
      </c>
      <c r="C41" s="33">
        <v>95.0019</v>
      </c>
      <c r="D41" s="46">
        <v>2.7986</v>
      </c>
      <c r="E41" s="46">
        <v>0.9171</v>
      </c>
      <c r="F41" s="46">
        <v>0.1493</v>
      </c>
      <c r="G41" s="46">
        <v>0.1517</v>
      </c>
      <c r="H41" s="46">
        <v>0.0032</v>
      </c>
      <c r="I41" s="46">
        <v>0.0309</v>
      </c>
      <c r="J41" s="46">
        <v>0.0243</v>
      </c>
      <c r="K41" s="46">
        <v>0.0367</v>
      </c>
      <c r="L41" s="46">
        <v>0.0089</v>
      </c>
      <c r="M41" s="46">
        <v>0.6587</v>
      </c>
      <c r="N41" s="46">
        <v>0.2187</v>
      </c>
      <c r="O41" s="46">
        <v>0.709</v>
      </c>
      <c r="P41" s="48">
        <v>34.68</v>
      </c>
      <c r="Q41" s="49">
        <v>8284</v>
      </c>
      <c r="R41" s="48">
        <v>38.43</v>
      </c>
      <c r="S41" s="49">
        <v>9178</v>
      </c>
      <c r="T41" s="48">
        <v>50.08</v>
      </c>
      <c r="U41" s="42">
        <v>-12.8</v>
      </c>
      <c r="V41" s="42">
        <v>-10.2</v>
      </c>
      <c r="W41" s="46"/>
      <c r="X41" s="46"/>
      <c r="Y41" s="33"/>
      <c r="AA41" s="10">
        <f t="shared" si="0"/>
        <v>100</v>
      </c>
      <c r="AB41" s="11"/>
      <c r="AC41" s="28">
        <f t="shared" si="1"/>
        <v>0</v>
      </c>
      <c r="AD41" s="8"/>
    </row>
    <row r="42" spans="2:30" s="9" customFormat="1" ht="12.75">
      <c r="B42" s="12">
        <v>30</v>
      </c>
      <c r="C42" s="33">
        <v>95.3302</v>
      </c>
      <c r="D42" s="46">
        <v>2.5833</v>
      </c>
      <c r="E42" s="46">
        <v>0.8429</v>
      </c>
      <c r="F42" s="46">
        <v>0.1368</v>
      </c>
      <c r="G42" s="46">
        <v>0.1397</v>
      </c>
      <c r="H42" s="46">
        <v>0.0037</v>
      </c>
      <c r="I42" s="46">
        <v>0.0322</v>
      </c>
      <c r="J42" s="46">
        <v>0.0251</v>
      </c>
      <c r="K42" s="46">
        <v>0.0344</v>
      </c>
      <c r="L42" s="46">
        <v>0.0086</v>
      </c>
      <c r="M42" s="46">
        <v>0.6633</v>
      </c>
      <c r="N42" s="46">
        <v>0.1999</v>
      </c>
      <c r="O42" s="46">
        <v>0.7063</v>
      </c>
      <c r="P42" s="48">
        <v>34.57</v>
      </c>
      <c r="Q42" s="49">
        <v>8258</v>
      </c>
      <c r="R42" s="48">
        <v>38.31</v>
      </c>
      <c r="S42" s="49">
        <v>9150</v>
      </c>
      <c r="T42" s="37">
        <v>50.03</v>
      </c>
      <c r="U42" s="42">
        <v>-14.1</v>
      </c>
      <c r="V42" s="42">
        <v>-10.8</v>
      </c>
      <c r="W42" s="46"/>
      <c r="X42" s="46"/>
      <c r="Y42" s="50"/>
      <c r="AA42" s="10">
        <f t="shared" si="0"/>
        <v>100.0001</v>
      </c>
      <c r="AB42" s="11" t="str">
        <f>IF(AA42=100,"ОК"," ")</f>
        <v> </v>
      </c>
      <c r="AC42" s="28">
        <f t="shared" si="1"/>
        <v>0</v>
      </c>
      <c r="AD42" s="8"/>
    </row>
    <row r="43" spans="2:30" s="9" customFormat="1" ht="12" customHeight="1">
      <c r="B43" s="12">
        <v>31</v>
      </c>
      <c r="C43" s="3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8"/>
      <c r="Q43" s="49"/>
      <c r="R43" s="48"/>
      <c r="S43" s="49"/>
      <c r="T43" s="48"/>
      <c r="U43" s="42"/>
      <c r="V43" s="42"/>
      <c r="W43" s="46"/>
      <c r="X43" s="46"/>
      <c r="Y43" s="33"/>
      <c r="AA43" s="10">
        <f t="shared" si="0"/>
        <v>0</v>
      </c>
      <c r="AB43" s="11" t="str">
        <f>IF(AA43=100,"ОК"," ")</f>
        <v> </v>
      </c>
      <c r="AC43" s="28">
        <f t="shared" si="1"/>
        <v>0</v>
      </c>
      <c r="AD43" s="8"/>
    </row>
    <row r="44" spans="2:24" ht="18" customHeight="1">
      <c r="B44" s="32" t="s">
        <v>46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4"/>
      <c r="V44" s="24"/>
      <c r="W44" s="25"/>
      <c r="X44" s="25"/>
    </row>
    <row r="45" spans="3:24" ht="12.75">
      <c r="C45" s="22" t="s">
        <v>50</v>
      </c>
      <c r="D45" s="26"/>
      <c r="E45" s="22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91" t="s">
        <v>49</v>
      </c>
      <c r="T45" s="91"/>
      <c r="U45" s="1"/>
      <c r="V45" s="1"/>
      <c r="W45" s="21"/>
      <c r="X45" s="21"/>
    </row>
    <row r="46" spans="3:22" ht="12.75" customHeight="1">
      <c r="C46" s="1"/>
      <c r="D46" s="1"/>
      <c r="E46" s="1"/>
      <c r="F46" s="1"/>
      <c r="M46" s="2" t="s">
        <v>0</v>
      </c>
      <c r="P46" s="2" t="s">
        <v>1</v>
      </c>
      <c r="Q46" s="2"/>
      <c r="T46" s="2" t="s">
        <v>2</v>
      </c>
      <c r="U46" s="1"/>
      <c r="V46" s="2"/>
    </row>
    <row r="47" spans="3:22" ht="12.75">
      <c r="C47" s="22" t="s">
        <v>45</v>
      </c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91" t="s">
        <v>49</v>
      </c>
      <c r="T47" s="91"/>
      <c r="U47" s="1"/>
      <c r="V47" s="1"/>
    </row>
    <row r="48" spans="3:22" ht="12" customHeight="1">
      <c r="C48" s="1" t="s">
        <v>41</v>
      </c>
      <c r="D48" s="1"/>
      <c r="E48" s="21"/>
      <c r="F48" s="21"/>
      <c r="G48" s="21"/>
      <c r="H48" s="21"/>
      <c r="I48" s="21"/>
      <c r="J48" s="21"/>
      <c r="K48" s="21"/>
      <c r="L48" s="21"/>
      <c r="M48" s="2" t="s">
        <v>0</v>
      </c>
      <c r="N48" s="21"/>
      <c r="O48" s="21"/>
      <c r="P48" s="2" t="s">
        <v>1</v>
      </c>
      <c r="Q48" s="2"/>
      <c r="T48" s="2" t="s">
        <v>2</v>
      </c>
      <c r="U48" t="s">
        <v>42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V50" s="2"/>
    </row>
    <row r="51" spans="3:2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</sheetData>
  <sheetProtection/>
  <mergeCells count="32">
    <mergeCell ref="Y9:Y12"/>
    <mergeCell ref="X9:X12"/>
    <mergeCell ref="W9:W12"/>
    <mergeCell ref="N10:N12"/>
    <mergeCell ref="S10:S12"/>
    <mergeCell ref="V9:V12"/>
    <mergeCell ref="W2:Y2"/>
    <mergeCell ref="B7:Y7"/>
    <mergeCell ref="B8:Y8"/>
    <mergeCell ref="D10:D12"/>
    <mergeCell ref="C10:C12"/>
    <mergeCell ref="R10:R12"/>
    <mergeCell ref="U9:U12"/>
    <mergeCell ref="O9:T9"/>
    <mergeCell ref="C6:AA6"/>
    <mergeCell ref="T10:T12"/>
    <mergeCell ref="L10:L12"/>
    <mergeCell ref="C9:N9"/>
    <mergeCell ref="S45:T45"/>
    <mergeCell ref="S47:T47"/>
    <mergeCell ref="P10:P12"/>
    <mergeCell ref="O10:O12"/>
    <mergeCell ref="B9:B12"/>
    <mergeCell ref="Q10:Q12"/>
    <mergeCell ref="E10:E12"/>
    <mergeCell ref="G10:G12"/>
    <mergeCell ref="H10:H12"/>
    <mergeCell ref="J10:J12"/>
    <mergeCell ref="F10:F12"/>
    <mergeCell ref="K10:K12"/>
    <mergeCell ref="M10:M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tabSelected="1" zoomScalePageLayoutView="0" workbookViewId="0" topLeftCell="B4">
      <selection activeCell="H20" sqref="H20"/>
    </sheetView>
  </sheetViews>
  <sheetFormatPr defaultColWidth="9.00390625" defaultRowHeight="12.75"/>
  <cols>
    <col min="1" max="1" width="3.625" style="51" customWidth="1"/>
    <col min="2" max="2" width="11.00390625" style="51" customWidth="1"/>
    <col min="3" max="15" width="13.00390625" style="51" customWidth="1"/>
    <col min="16" max="16" width="15.125" style="51" customWidth="1"/>
    <col min="17" max="17" width="13.00390625" style="51" customWidth="1"/>
    <col min="18" max="18" width="10.00390625" style="51" customWidth="1"/>
    <col min="19" max="16384" width="9.125" style="51" customWidth="1"/>
  </cols>
  <sheetData>
    <row r="1" spans="2:9" ht="12.75">
      <c r="B1" s="52" t="s">
        <v>12</v>
      </c>
      <c r="C1" s="52"/>
      <c r="D1" s="52"/>
      <c r="E1" s="52"/>
      <c r="F1" s="52"/>
      <c r="G1" s="52"/>
      <c r="H1" s="52"/>
      <c r="I1" s="52"/>
    </row>
    <row r="2" spans="2:9" ht="12.75">
      <c r="B2" s="52" t="s">
        <v>52</v>
      </c>
      <c r="C2" s="52"/>
      <c r="D2" s="52"/>
      <c r="E2" s="52"/>
      <c r="F2" s="52"/>
      <c r="G2" s="52"/>
      <c r="H2" s="52"/>
      <c r="I2" s="52"/>
    </row>
    <row r="3" spans="2:18" ht="12.75">
      <c r="B3" s="53" t="s">
        <v>53</v>
      </c>
      <c r="C3" s="53"/>
      <c r="D3" s="53"/>
      <c r="E3" s="52"/>
      <c r="F3" s="52"/>
      <c r="G3" s="52"/>
      <c r="H3" s="52"/>
      <c r="I3" s="52"/>
      <c r="K3" s="3"/>
      <c r="L3" s="3"/>
      <c r="M3" s="3"/>
      <c r="N3" s="3"/>
      <c r="O3" s="3"/>
      <c r="P3" s="4"/>
      <c r="Q3" s="4"/>
      <c r="R3" s="4"/>
    </row>
    <row r="4" spans="2:18" ht="12.75">
      <c r="B4" s="52"/>
      <c r="C4" s="52"/>
      <c r="D4" s="52"/>
      <c r="E4" s="52"/>
      <c r="F4" s="52"/>
      <c r="G4" s="52"/>
      <c r="H4" s="52"/>
      <c r="I4" s="52"/>
      <c r="K4" s="3"/>
      <c r="L4" s="3"/>
      <c r="M4" s="3"/>
      <c r="N4" s="3"/>
      <c r="O4" s="3"/>
      <c r="P4" s="4"/>
      <c r="Q4" s="4"/>
      <c r="R4" s="4"/>
    </row>
    <row r="5" spans="3:18" ht="15">
      <c r="C5" s="112" t="s">
        <v>54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54"/>
    </row>
    <row r="6" spans="2:18" ht="18" customHeight="1">
      <c r="B6" s="113" t="s">
        <v>55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55"/>
    </row>
    <row r="7" spans="2:18" ht="18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56"/>
    </row>
    <row r="8" spans="2:18" ht="16.5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56"/>
    </row>
    <row r="9" spans="2:18" ht="3.75" customHeight="1" hidden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57"/>
    </row>
    <row r="10" spans="2:18" ht="24" customHeight="1" thickBot="1">
      <c r="B10" s="114" t="s">
        <v>80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2:18" ht="18.75" customHeight="1">
      <c r="B11" s="115" t="s">
        <v>19</v>
      </c>
      <c r="C11" s="118" t="s">
        <v>56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 t="s">
        <v>57</v>
      </c>
      <c r="Q11" s="122" t="s">
        <v>58</v>
      </c>
      <c r="R11" s="58"/>
    </row>
    <row r="12" spans="2:18" ht="48.75" customHeight="1">
      <c r="B12" s="116"/>
      <c r="C12" s="110" t="s">
        <v>59</v>
      </c>
      <c r="D12" s="110" t="s">
        <v>60</v>
      </c>
      <c r="E12" s="110" t="s">
        <v>61</v>
      </c>
      <c r="F12" s="110" t="s">
        <v>62</v>
      </c>
      <c r="G12" s="110" t="s">
        <v>63</v>
      </c>
      <c r="H12" s="110" t="s">
        <v>64</v>
      </c>
      <c r="I12" s="110" t="s">
        <v>65</v>
      </c>
      <c r="J12" s="110" t="s">
        <v>66</v>
      </c>
      <c r="K12" s="110" t="s">
        <v>67</v>
      </c>
      <c r="L12" s="110" t="s">
        <v>68</v>
      </c>
      <c r="M12" s="110" t="s">
        <v>69</v>
      </c>
      <c r="N12" s="125" t="s">
        <v>70</v>
      </c>
      <c r="O12" s="110" t="s">
        <v>71</v>
      </c>
      <c r="P12" s="120"/>
      <c r="Q12" s="123"/>
      <c r="R12" s="58"/>
    </row>
    <row r="13" spans="2:18" ht="15.75" customHeight="1">
      <c r="B13" s="116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26"/>
      <c r="O13" s="110"/>
      <c r="P13" s="120"/>
      <c r="Q13" s="123"/>
      <c r="R13" s="58"/>
    </row>
    <row r="14" spans="2:18" ht="23.25" customHeight="1" thickBot="1">
      <c r="B14" s="11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27"/>
      <c r="O14" s="111"/>
      <c r="P14" s="121"/>
      <c r="Q14" s="124"/>
      <c r="R14" s="58"/>
    </row>
    <row r="15" spans="2:18" ht="15.75" customHeight="1">
      <c r="B15" s="59">
        <v>1</v>
      </c>
      <c r="C15" s="60">
        <v>143368.46</v>
      </c>
      <c r="D15" s="60">
        <v>271805.41000000003</v>
      </c>
      <c r="E15" s="60">
        <v>1694053.2</v>
      </c>
      <c r="F15" s="60">
        <v>50534.73</v>
      </c>
      <c r="G15" s="60">
        <v>151550.41</v>
      </c>
      <c r="H15" s="60">
        <v>4192.96</v>
      </c>
      <c r="I15" s="60">
        <v>143368.46</v>
      </c>
      <c r="J15" s="60">
        <v>378.48</v>
      </c>
      <c r="K15" s="60">
        <v>0</v>
      </c>
      <c r="L15" s="60">
        <v>1992.85</v>
      </c>
      <c r="M15" s="60">
        <v>1108.23</v>
      </c>
      <c r="N15" s="60">
        <v>955.44</v>
      </c>
      <c r="O15" s="60">
        <v>2533.87</v>
      </c>
      <c r="P15" s="61">
        <f aca="true" t="shared" si="0" ref="P15:P44">SUM(C15:O15)</f>
        <v>2465842.5</v>
      </c>
      <c r="Q15" s="62">
        <f>Лист1!P13</f>
        <v>34.83</v>
      </c>
      <c r="R15" s="63"/>
    </row>
    <row r="16" spans="2:18" ht="15.75">
      <c r="B16" s="64">
        <v>2</v>
      </c>
      <c r="C16" s="60">
        <v>122565.4</v>
      </c>
      <c r="D16" s="60">
        <v>256168.65</v>
      </c>
      <c r="E16" s="60">
        <v>1598983.42</v>
      </c>
      <c r="F16" s="60">
        <v>50722.66</v>
      </c>
      <c r="G16" s="60">
        <v>147782.84</v>
      </c>
      <c r="H16" s="60">
        <v>4478.13</v>
      </c>
      <c r="I16" s="60">
        <v>122565.4</v>
      </c>
      <c r="J16" s="60">
        <v>400.59</v>
      </c>
      <c r="K16" s="60">
        <v>0</v>
      </c>
      <c r="L16" s="60">
        <v>2206.24</v>
      </c>
      <c r="M16" s="60">
        <v>1141.54</v>
      </c>
      <c r="N16" s="60">
        <v>1012.14</v>
      </c>
      <c r="O16" s="60">
        <v>2644.24</v>
      </c>
      <c r="P16" s="65">
        <f t="shared" si="0"/>
        <v>2310671.25</v>
      </c>
      <c r="Q16" s="62">
        <f>Лист1!P14</f>
        <v>34.96</v>
      </c>
      <c r="R16" s="63"/>
    </row>
    <row r="17" spans="2:18" ht="15.75">
      <c r="B17" s="64">
        <v>3</v>
      </c>
      <c r="C17" s="60">
        <v>116444.4</v>
      </c>
      <c r="D17" s="60">
        <v>229045.36000000002</v>
      </c>
      <c r="E17" s="60">
        <v>541970.46</v>
      </c>
      <c r="F17" s="60">
        <v>41166.71</v>
      </c>
      <c r="G17" s="60">
        <v>140423.89</v>
      </c>
      <c r="H17" s="60">
        <v>4743.45</v>
      </c>
      <c r="I17" s="60">
        <v>116444.4</v>
      </c>
      <c r="J17" s="60">
        <v>414.42</v>
      </c>
      <c r="K17" s="60">
        <v>0</v>
      </c>
      <c r="L17" s="60">
        <v>2028.46</v>
      </c>
      <c r="M17" s="60">
        <v>1220.33</v>
      </c>
      <c r="N17" s="60">
        <v>1064.23</v>
      </c>
      <c r="O17" s="60">
        <v>2889.45</v>
      </c>
      <c r="P17" s="65">
        <f t="shared" si="0"/>
        <v>1197855.5599999996</v>
      </c>
      <c r="Q17" s="62">
        <v>34.96</v>
      </c>
      <c r="R17" s="63"/>
    </row>
    <row r="18" spans="2:18" ht="15.75">
      <c r="B18" s="64">
        <v>4</v>
      </c>
      <c r="C18" s="60">
        <v>120717.57</v>
      </c>
      <c r="D18" s="60">
        <v>188425.47999999998</v>
      </c>
      <c r="E18" s="60">
        <v>178873.49</v>
      </c>
      <c r="F18" s="60">
        <v>39754.7</v>
      </c>
      <c r="G18" s="60">
        <v>144282.52</v>
      </c>
      <c r="H18" s="60">
        <v>4544.5</v>
      </c>
      <c r="I18" s="60">
        <v>120717.57</v>
      </c>
      <c r="J18" s="60">
        <v>406.03</v>
      </c>
      <c r="K18" s="60">
        <v>0</v>
      </c>
      <c r="L18" s="60">
        <v>1910.07</v>
      </c>
      <c r="M18" s="60">
        <v>1106.14</v>
      </c>
      <c r="N18" s="60">
        <v>996.4</v>
      </c>
      <c r="O18" s="60">
        <v>2694.56</v>
      </c>
      <c r="P18" s="65">
        <f t="shared" si="0"/>
        <v>804429.0300000001</v>
      </c>
      <c r="Q18" s="62">
        <v>34.96</v>
      </c>
      <c r="R18" s="63"/>
    </row>
    <row r="19" spans="2:18" ht="15.75">
      <c r="B19" s="64">
        <v>5</v>
      </c>
      <c r="C19" s="60">
        <v>197693.81</v>
      </c>
      <c r="D19" s="60">
        <v>56881.11</v>
      </c>
      <c r="E19" s="60">
        <v>105457.85</v>
      </c>
      <c r="F19" s="60">
        <v>34269.71</v>
      </c>
      <c r="G19" s="60">
        <v>143218.42</v>
      </c>
      <c r="H19" s="60">
        <v>4176.89</v>
      </c>
      <c r="I19" s="60">
        <v>197693.81</v>
      </c>
      <c r="J19" s="60">
        <v>381.47</v>
      </c>
      <c r="K19" s="60">
        <v>0</v>
      </c>
      <c r="L19" s="60">
        <v>1656.06</v>
      </c>
      <c r="M19" s="60">
        <v>1069.91</v>
      </c>
      <c r="N19" s="60">
        <v>847.28</v>
      </c>
      <c r="O19" s="60">
        <v>2442.03</v>
      </c>
      <c r="P19" s="65">
        <f t="shared" si="0"/>
        <v>745788.3500000002</v>
      </c>
      <c r="Q19" s="62">
        <f>Лист1!P17</f>
        <v>34.97</v>
      </c>
      <c r="R19" s="63"/>
    </row>
    <row r="20" spans="2:18" ht="15.75" customHeight="1">
      <c r="B20" s="64">
        <v>6</v>
      </c>
      <c r="C20" s="60">
        <v>132382.64</v>
      </c>
      <c r="D20" s="60">
        <v>15184.9</v>
      </c>
      <c r="E20" s="60">
        <v>95405.43000000001</v>
      </c>
      <c r="F20" s="60">
        <v>37246.9</v>
      </c>
      <c r="G20" s="60">
        <v>145138.23</v>
      </c>
      <c r="H20" s="60">
        <v>4082.22</v>
      </c>
      <c r="I20" s="60">
        <v>132382.64</v>
      </c>
      <c r="J20" s="60">
        <v>356.44</v>
      </c>
      <c r="K20" s="60">
        <v>0</v>
      </c>
      <c r="L20" s="60">
        <v>1698.78</v>
      </c>
      <c r="M20" s="60">
        <v>1053.5</v>
      </c>
      <c r="N20" s="60">
        <v>891.53</v>
      </c>
      <c r="O20" s="60">
        <v>2423.09</v>
      </c>
      <c r="P20" s="65">
        <f t="shared" si="0"/>
        <v>568246.3</v>
      </c>
      <c r="Q20" s="62">
        <f>Лист1!P18</f>
        <v>34.96</v>
      </c>
      <c r="R20" s="63"/>
    </row>
    <row r="21" spans="2:18" ht="15.75">
      <c r="B21" s="64">
        <v>7</v>
      </c>
      <c r="C21" s="60">
        <v>107238.95</v>
      </c>
      <c r="D21" s="60">
        <v>13912.349999999999</v>
      </c>
      <c r="E21" s="60">
        <v>77795.4</v>
      </c>
      <c r="F21" s="60">
        <v>43444.98</v>
      </c>
      <c r="G21" s="60">
        <v>142527.67</v>
      </c>
      <c r="H21" s="60">
        <v>3827.41</v>
      </c>
      <c r="I21" s="60">
        <v>107238.95</v>
      </c>
      <c r="J21" s="60">
        <v>359.95</v>
      </c>
      <c r="K21" s="60">
        <v>0</v>
      </c>
      <c r="L21" s="60">
        <v>1730.87</v>
      </c>
      <c r="M21" s="60">
        <v>1077.2</v>
      </c>
      <c r="N21" s="60">
        <v>896.81</v>
      </c>
      <c r="O21" s="60">
        <v>2466.48</v>
      </c>
      <c r="P21" s="65">
        <f t="shared" si="0"/>
        <v>502517.01999999996</v>
      </c>
      <c r="Q21" s="62">
        <f>Лист1!P19</f>
        <v>34.93</v>
      </c>
      <c r="R21" s="63"/>
    </row>
    <row r="22" spans="2:18" ht="15.75">
      <c r="B22" s="64">
        <v>8</v>
      </c>
      <c r="C22" s="60" t="s">
        <v>79</v>
      </c>
      <c r="D22" s="60">
        <v>15337.779999999999</v>
      </c>
      <c r="E22" s="60">
        <v>77167.98000000001</v>
      </c>
      <c r="F22" s="60">
        <v>42895.99</v>
      </c>
      <c r="G22" s="60">
        <v>142517.94</v>
      </c>
      <c r="H22" s="60">
        <v>4170.69</v>
      </c>
      <c r="I22" s="60" t="s">
        <v>79</v>
      </c>
      <c r="J22" s="60">
        <v>354.18</v>
      </c>
      <c r="K22" s="60">
        <v>0</v>
      </c>
      <c r="L22" s="60">
        <v>1746.48</v>
      </c>
      <c r="M22" s="60">
        <v>1061.07</v>
      </c>
      <c r="N22" s="60">
        <v>879.86</v>
      </c>
      <c r="O22" s="60">
        <v>2474.86</v>
      </c>
      <c r="P22" s="65">
        <f t="shared" si="0"/>
        <v>288606.82999999996</v>
      </c>
      <c r="Q22" s="62">
        <f>Лист1!P20</f>
        <v>34.93</v>
      </c>
      <c r="R22" s="63"/>
    </row>
    <row r="23" spans="2:18" ht="15" customHeight="1">
      <c r="B23" s="64">
        <v>9</v>
      </c>
      <c r="C23" s="60">
        <v>195970.2</v>
      </c>
      <c r="D23" s="60">
        <v>14454.32</v>
      </c>
      <c r="E23" s="60">
        <v>78625.65</v>
      </c>
      <c r="F23" s="60">
        <v>42480.86</v>
      </c>
      <c r="G23" s="60">
        <v>144317.25</v>
      </c>
      <c r="H23" s="60">
        <v>4260.34</v>
      </c>
      <c r="I23" s="60">
        <v>195970.2</v>
      </c>
      <c r="J23" s="60">
        <v>397.83</v>
      </c>
      <c r="K23" s="60">
        <v>0</v>
      </c>
      <c r="L23" s="60">
        <v>1821.91</v>
      </c>
      <c r="M23" s="60">
        <v>1093.6</v>
      </c>
      <c r="N23" s="60">
        <v>936.11</v>
      </c>
      <c r="O23" s="60">
        <v>2542.77</v>
      </c>
      <c r="P23" s="65">
        <f t="shared" si="0"/>
        <v>682871.04</v>
      </c>
      <c r="Q23" s="62">
        <f>Лист1!P21</f>
        <v>34.99</v>
      </c>
      <c r="R23" s="63"/>
    </row>
    <row r="24" spans="2:18" ht="15.75">
      <c r="B24" s="64">
        <v>10</v>
      </c>
      <c r="C24" s="60">
        <v>214050.52</v>
      </c>
      <c r="D24" s="60">
        <v>17031.75</v>
      </c>
      <c r="E24" s="60">
        <v>78470.24</v>
      </c>
      <c r="F24" s="60">
        <v>54143.8</v>
      </c>
      <c r="G24" s="60">
        <v>141614.42</v>
      </c>
      <c r="H24" s="60">
        <v>4710.74</v>
      </c>
      <c r="I24" s="60">
        <v>214050.52</v>
      </c>
      <c r="J24" s="60">
        <v>411.69</v>
      </c>
      <c r="K24" s="60">
        <v>0</v>
      </c>
      <c r="L24" s="60">
        <v>2068.64</v>
      </c>
      <c r="M24" s="60">
        <v>1264.36</v>
      </c>
      <c r="N24" s="60">
        <v>1050.9</v>
      </c>
      <c r="O24" s="60">
        <v>2889.14</v>
      </c>
      <c r="P24" s="65">
        <f t="shared" si="0"/>
        <v>731756.72</v>
      </c>
      <c r="Q24" s="62">
        <v>34.99</v>
      </c>
      <c r="R24" s="63"/>
    </row>
    <row r="25" spans="2:18" ht="15.75">
      <c r="B25" s="64">
        <v>11</v>
      </c>
      <c r="C25" s="60">
        <v>179562.58</v>
      </c>
      <c r="D25" s="60">
        <v>15403.740000000002</v>
      </c>
      <c r="E25" s="60">
        <v>84444.73</v>
      </c>
      <c r="F25" s="60">
        <v>45399.38</v>
      </c>
      <c r="G25" s="60">
        <v>139172.11</v>
      </c>
      <c r="H25" s="60">
        <v>4208.16</v>
      </c>
      <c r="I25" s="60">
        <v>179562.58</v>
      </c>
      <c r="J25" s="60">
        <v>339.87</v>
      </c>
      <c r="K25" s="60">
        <v>0</v>
      </c>
      <c r="L25" s="60">
        <v>1757.56</v>
      </c>
      <c r="M25" s="60">
        <v>984.1</v>
      </c>
      <c r="N25" s="60">
        <v>926.39</v>
      </c>
      <c r="O25" s="60">
        <v>2512.24</v>
      </c>
      <c r="P25" s="65">
        <f t="shared" si="0"/>
        <v>654273.44</v>
      </c>
      <c r="Q25" s="62">
        <v>34.99</v>
      </c>
      <c r="R25" s="63"/>
    </row>
    <row r="26" spans="2:18" ht="15.75">
      <c r="B26" s="64">
        <v>12</v>
      </c>
      <c r="C26" s="60">
        <v>125282.46</v>
      </c>
      <c r="D26" s="60">
        <v>32774.98</v>
      </c>
      <c r="E26" s="60">
        <v>106691.88</v>
      </c>
      <c r="F26" s="60">
        <v>40883.72</v>
      </c>
      <c r="G26" s="60">
        <v>135912.77</v>
      </c>
      <c r="H26" s="60">
        <v>3251.22</v>
      </c>
      <c r="I26" s="60">
        <v>125282.46</v>
      </c>
      <c r="J26" s="60">
        <v>375.15</v>
      </c>
      <c r="K26" s="60">
        <v>0</v>
      </c>
      <c r="L26" s="60">
        <v>1684.89</v>
      </c>
      <c r="M26" s="60">
        <v>1029.31</v>
      </c>
      <c r="N26" s="60">
        <v>893.54</v>
      </c>
      <c r="O26" s="60">
        <v>2426.81</v>
      </c>
      <c r="P26" s="65">
        <f t="shared" si="0"/>
        <v>576489.1900000002</v>
      </c>
      <c r="Q26" s="62">
        <f>Лист1!P24</f>
        <v>35.02</v>
      </c>
      <c r="R26" s="63"/>
    </row>
    <row r="27" spans="2:18" ht="15.75">
      <c r="B27" s="64">
        <v>13</v>
      </c>
      <c r="C27" s="60">
        <v>84532.43</v>
      </c>
      <c r="D27" s="60">
        <v>42164.93</v>
      </c>
      <c r="E27" s="60">
        <v>113069.65999999999</v>
      </c>
      <c r="F27" s="60">
        <v>39012.54</v>
      </c>
      <c r="G27" s="60">
        <v>136221.83</v>
      </c>
      <c r="H27" s="60">
        <v>3788.3</v>
      </c>
      <c r="I27" s="60">
        <v>84532.43</v>
      </c>
      <c r="J27" s="60">
        <v>364.33</v>
      </c>
      <c r="K27" s="60">
        <v>0</v>
      </c>
      <c r="L27" s="60">
        <v>1777.84</v>
      </c>
      <c r="M27" s="60">
        <v>1034.11</v>
      </c>
      <c r="N27" s="60">
        <v>1161.69</v>
      </c>
      <c r="O27" s="60">
        <v>2388.63</v>
      </c>
      <c r="P27" s="65">
        <f t="shared" si="0"/>
        <v>510048.7199999999</v>
      </c>
      <c r="Q27" s="62">
        <f>Лист1!P25</f>
        <v>34.96</v>
      </c>
      <c r="R27" s="63"/>
    </row>
    <row r="28" spans="2:18" ht="15.75">
      <c r="B28" s="64">
        <v>14</v>
      </c>
      <c r="C28" s="60">
        <v>96915.22</v>
      </c>
      <c r="D28" s="60">
        <v>36282.88</v>
      </c>
      <c r="E28" s="60">
        <v>116077.18000000001</v>
      </c>
      <c r="F28" s="60">
        <v>53951.95</v>
      </c>
      <c r="G28" s="60">
        <v>134487.56</v>
      </c>
      <c r="H28" s="60">
        <v>3519.04</v>
      </c>
      <c r="I28" s="60">
        <v>96915.22</v>
      </c>
      <c r="J28" s="60">
        <v>390.19</v>
      </c>
      <c r="K28" s="60">
        <v>0</v>
      </c>
      <c r="L28" s="60">
        <v>1931.77</v>
      </c>
      <c r="M28" s="60">
        <v>1093.26</v>
      </c>
      <c r="N28" s="60">
        <v>916.71</v>
      </c>
      <c r="O28" s="60">
        <v>2538.15</v>
      </c>
      <c r="P28" s="65">
        <f t="shared" si="0"/>
        <v>545019.13</v>
      </c>
      <c r="Q28" s="62">
        <f>Лист1!P26</f>
        <v>34.99</v>
      </c>
      <c r="R28" s="63"/>
    </row>
    <row r="29" spans="2:18" ht="15.75">
      <c r="B29" s="64">
        <v>15</v>
      </c>
      <c r="C29" s="60">
        <v>99449.32</v>
      </c>
      <c r="D29" s="60">
        <v>20551.35</v>
      </c>
      <c r="E29" s="60">
        <v>121052.20000000001</v>
      </c>
      <c r="F29" s="60">
        <v>66432.23</v>
      </c>
      <c r="G29" s="60">
        <v>135028.55</v>
      </c>
      <c r="H29" s="60">
        <v>4839.97</v>
      </c>
      <c r="I29" s="60">
        <v>99449.32</v>
      </c>
      <c r="J29" s="60">
        <v>386.37</v>
      </c>
      <c r="K29" s="60">
        <v>0</v>
      </c>
      <c r="L29" s="60">
        <v>1928.01</v>
      </c>
      <c r="M29" s="60">
        <v>1149.18</v>
      </c>
      <c r="N29" s="60">
        <v>1000.02</v>
      </c>
      <c r="O29" s="60">
        <v>2703.62</v>
      </c>
      <c r="P29" s="65">
        <f t="shared" si="0"/>
        <v>553970.14</v>
      </c>
      <c r="Q29" s="62">
        <f>Лист1!P27</f>
        <v>34.98</v>
      </c>
      <c r="R29" s="63"/>
    </row>
    <row r="30" spans="2:18" ht="15.75">
      <c r="B30" s="66">
        <v>16</v>
      </c>
      <c r="C30" s="60">
        <v>146039.72</v>
      </c>
      <c r="D30" s="60">
        <v>18994.33</v>
      </c>
      <c r="E30" s="60">
        <v>117349.81</v>
      </c>
      <c r="F30" s="60">
        <v>52679.44</v>
      </c>
      <c r="G30" s="60">
        <v>133114.09</v>
      </c>
      <c r="H30" s="60">
        <v>4324.69</v>
      </c>
      <c r="I30" s="60">
        <v>146039.72</v>
      </c>
      <c r="J30" s="60">
        <v>412.61</v>
      </c>
      <c r="K30" s="60">
        <v>0</v>
      </c>
      <c r="L30" s="60">
        <v>2085</v>
      </c>
      <c r="M30" s="60">
        <v>1160.25</v>
      </c>
      <c r="N30" s="60">
        <v>1044.73</v>
      </c>
      <c r="O30" s="60">
        <v>2680.81</v>
      </c>
      <c r="P30" s="65">
        <f t="shared" si="0"/>
        <v>625925.2000000001</v>
      </c>
      <c r="Q30" s="62">
        <f>Лист1!P28</f>
        <v>35.03</v>
      </c>
      <c r="R30" s="63"/>
    </row>
    <row r="31" spans="2:18" ht="15.75">
      <c r="B31" s="66">
        <v>17</v>
      </c>
      <c r="C31" s="60">
        <v>106192.28</v>
      </c>
      <c r="D31" s="60">
        <v>30183.91</v>
      </c>
      <c r="E31" s="60">
        <v>118328.59</v>
      </c>
      <c r="F31" s="60">
        <v>64005.44</v>
      </c>
      <c r="G31" s="60">
        <v>140317.98</v>
      </c>
      <c r="H31" s="60">
        <v>5015.95</v>
      </c>
      <c r="I31" s="60">
        <v>106192.28</v>
      </c>
      <c r="J31" s="60">
        <v>455.83</v>
      </c>
      <c r="K31" s="60">
        <v>0</v>
      </c>
      <c r="L31" s="60">
        <v>2498.59</v>
      </c>
      <c r="M31" s="60">
        <v>1297.61</v>
      </c>
      <c r="N31" s="60">
        <v>1184.97</v>
      </c>
      <c r="O31" s="60">
        <v>3064.89</v>
      </c>
      <c r="P31" s="65">
        <f t="shared" si="0"/>
        <v>578738.3199999998</v>
      </c>
      <c r="Q31" s="62">
        <v>35.03</v>
      </c>
      <c r="R31" s="63"/>
    </row>
    <row r="32" spans="2:18" ht="15.75">
      <c r="B32" s="66">
        <v>18</v>
      </c>
      <c r="C32" s="60">
        <v>144588.94</v>
      </c>
      <c r="D32" s="60">
        <v>41552.9</v>
      </c>
      <c r="E32" s="60">
        <v>122252.94</v>
      </c>
      <c r="F32" s="60">
        <v>77033.2</v>
      </c>
      <c r="G32" s="60">
        <v>146238.25</v>
      </c>
      <c r="H32" s="60">
        <v>5645.43</v>
      </c>
      <c r="I32" s="60">
        <v>144588.94</v>
      </c>
      <c r="J32" s="60">
        <v>470.11</v>
      </c>
      <c r="K32" s="60">
        <v>0</v>
      </c>
      <c r="L32" s="60">
        <v>2864.27</v>
      </c>
      <c r="M32" s="60">
        <v>1279.67</v>
      </c>
      <c r="N32" s="60">
        <v>1717.59</v>
      </c>
      <c r="O32" s="60">
        <v>3227.73</v>
      </c>
      <c r="P32" s="65">
        <f t="shared" si="0"/>
        <v>691459.9700000001</v>
      </c>
      <c r="Q32" s="62">
        <v>35.03</v>
      </c>
      <c r="R32" s="63"/>
    </row>
    <row r="33" spans="2:18" ht="15.75">
      <c r="B33" s="66">
        <v>19</v>
      </c>
      <c r="C33" s="60">
        <v>164452.72</v>
      </c>
      <c r="D33" s="60">
        <v>44539.17</v>
      </c>
      <c r="E33" s="60">
        <v>122510.32</v>
      </c>
      <c r="F33" s="60">
        <v>73795.21</v>
      </c>
      <c r="G33" s="60">
        <v>147050.09</v>
      </c>
      <c r="H33" s="60">
        <v>5036.26</v>
      </c>
      <c r="I33" s="60">
        <v>164452.72</v>
      </c>
      <c r="J33" s="60">
        <v>429.52</v>
      </c>
      <c r="K33" s="60">
        <v>0</v>
      </c>
      <c r="L33" s="60">
        <v>2756.48</v>
      </c>
      <c r="M33" s="60">
        <v>1333.3</v>
      </c>
      <c r="N33" s="60">
        <v>1788.2</v>
      </c>
      <c r="O33" s="60">
        <v>2897.05</v>
      </c>
      <c r="P33" s="65">
        <f t="shared" si="0"/>
        <v>731041.04</v>
      </c>
      <c r="Q33" s="62">
        <f>Лист1!P31</f>
        <v>35.03</v>
      </c>
      <c r="R33" s="63"/>
    </row>
    <row r="34" spans="2:18" ht="15.75">
      <c r="B34" s="66">
        <v>20</v>
      </c>
      <c r="C34" s="60">
        <v>163427.98</v>
      </c>
      <c r="D34" s="60">
        <v>47994.049999999996</v>
      </c>
      <c r="E34" s="60">
        <v>125956.26</v>
      </c>
      <c r="F34" s="60">
        <v>112264.87</v>
      </c>
      <c r="G34" s="60">
        <v>142827.55</v>
      </c>
      <c r="H34" s="60">
        <v>8657.19</v>
      </c>
      <c r="I34" s="60">
        <v>163427.98</v>
      </c>
      <c r="J34" s="60">
        <v>786.22</v>
      </c>
      <c r="K34" s="60">
        <v>0</v>
      </c>
      <c r="L34" s="60">
        <v>3147.51</v>
      </c>
      <c r="M34" s="60">
        <v>2040.07</v>
      </c>
      <c r="N34" s="60">
        <v>2245.31</v>
      </c>
      <c r="O34" s="60">
        <v>5193.18</v>
      </c>
      <c r="P34" s="65">
        <f t="shared" si="0"/>
        <v>777968.1699999999</v>
      </c>
      <c r="Q34" s="62">
        <f>Лист1!P32</f>
        <v>35.04</v>
      </c>
      <c r="R34" s="63"/>
    </row>
    <row r="35" spans="2:18" ht="15.75">
      <c r="B35" s="66">
        <v>21</v>
      </c>
      <c r="C35" s="60">
        <v>164009.16</v>
      </c>
      <c r="D35" s="60">
        <v>30855.71</v>
      </c>
      <c r="E35" s="60">
        <v>123253.02</v>
      </c>
      <c r="F35" s="60">
        <v>75232.38</v>
      </c>
      <c r="G35" s="60">
        <v>145352.69</v>
      </c>
      <c r="H35" s="60">
        <v>13309.2</v>
      </c>
      <c r="I35" s="60">
        <v>164009.16</v>
      </c>
      <c r="J35" s="60">
        <v>862.1</v>
      </c>
      <c r="K35" s="60">
        <v>0</v>
      </c>
      <c r="L35" s="60">
        <v>4077.54</v>
      </c>
      <c r="M35" s="60">
        <v>2146.69</v>
      </c>
      <c r="N35" s="60">
        <v>2329.92</v>
      </c>
      <c r="O35" s="60">
        <v>4776.18</v>
      </c>
      <c r="P35" s="65">
        <f t="shared" si="0"/>
        <v>730213.75</v>
      </c>
      <c r="Q35" s="62">
        <f>Лист1!P33</f>
        <v>35.04</v>
      </c>
      <c r="R35" s="63"/>
    </row>
    <row r="36" spans="2:18" ht="15.75">
      <c r="B36" s="66">
        <v>22</v>
      </c>
      <c r="C36" s="60">
        <v>163808.13</v>
      </c>
      <c r="D36" s="60">
        <v>25603.949999999997</v>
      </c>
      <c r="E36" s="60">
        <v>116119.37</v>
      </c>
      <c r="F36" s="60">
        <v>88662.3</v>
      </c>
      <c r="G36" s="60">
        <v>149090.31</v>
      </c>
      <c r="H36" s="60">
        <v>14891.17</v>
      </c>
      <c r="I36" s="60">
        <v>163808.13</v>
      </c>
      <c r="J36" s="60">
        <v>897.09</v>
      </c>
      <c r="K36" s="60">
        <v>0</v>
      </c>
      <c r="L36" s="60">
        <v>4488.43</v>
      </c>
      <c r="M36" s="60">
        <v>2247.63</v>
      </c>
      <c r="N36" s="60">
        <v>1888.33</v>
      </c>
      <c r="O36" s="60">
        <v>4971.16</v>
      </c>
      <c r="P36" s="65">
        <f t="shared" si="0"/>
        <v>736476.0000000001</v>
      </c>
      <c r="Q36" s="62">
        <f>Лист1!P34</f>
        <v>35</v>
      </c>
      <c r="R36" s="63"/>
    </row>
    <row r="37" spans="2:18" ht="15.75">
      <c r="B37" s="66">
        <v>23</v>
      </c>
      <c r="C37" s="60">
        <v>173717.2</v>
      </c>
      <c r="D37" s="60">
        <v>25884.67</v>
      </c>
      <c r="E37" s="60">
        <v>116119.37</v>
      </c>
      <c r="F37" s="60">
        <v>71883.51</v>
      </c>
      <c r="G37" s="60">
        <v>155593.14</v>
      </c>
      <c r="H37" s="60">
        <v>16271.64</v>
      </c>
      <c r="I37" s="60">
        <v>173717.2</v>
      </c>
      <c r="J37" s="60">
        <v>1021.2</v>
      </c>
      <c r="K37" s="60">
        <v>0</v>
      </c>
      <c r="L37" s="60">
        <v>4964.13</v>
      </c>
      <c r="M37" s="60">
        <v>2351.26</v>
      </c>
      <c r="N37" s="60">
        <v>2367.46</v>
      </c>
      <c r="O37" s="60">
        <v>5486.9</v>
      </c>
      <c r="P37" s="65">
        <f t="shared" si="0"/>
        <v>749377.6799999999</v>
      </c>
      <c r="Q37" s="62">
        <f>Лист1!P35</f>
        <v>35</v>
      </c>
      <c r="R37" s="63"/>
    </row>
    <row r="38" spans="2:18" ht="15.75">
      <c r="B38" s="66">
        <v>24</v>
      </c>
      <c r="C38" s="60">
        <v>186523.94</v>
      </c>
      <c r="D38" s="60">
        <v>25876.440000000002</v>
      </c>
      <c r="E38" s="60">
        <v>253735.76</v>
      </c>
      <c r="F38" s="60">
        <v>73668.31</v>
      </c>
      <c r="G38" s="60">
        <v>156358.66</v>
      </c>
      <c r="H38" s="60">
        <v>17694.63</v>
      </c>
      <c r="I38" s="60">
        <v>186523.94</v>
      </c>
      <c r="J38" s="60">
        <v>995.17</v>
      </c>
      <c r="K38" s="60">
        <v>0</v>
      </c>
      <c r="L38" s="60">
        <v>5302.2</v>
      </c>
      <c r="M38" s="60">
        <v>2490.41</v>
      </c>
      <c r="N38" s="60">
        <v>2790.56</v>
      </c>
      <c r="O38" s="60">
        <v>5797.94</v>
      </c>
      <c r="P38" s="65">
        <f t="shared" si="0"/>
        <v>917757.96</v>
      </c>
      <c r="Q38" s="62">
        <v>35</v>
      </c>
      <c r="R38" s="63"/>
    </row>
    <row r="39" spans="2:18" ht="15.75">
      <c r="B39" s="66">
        <v>25</v>
      </c>
      <c r="C39" s="60">
        <v>177163.52</v>
      </c>
      <c r="D39" s="60">
        <v>27914.06</v>
      </c>
      <c r="E39" s="60">
        <v>835398.16</v>
      </c>
      <c r="F39" s="60">
        <v>78318.8</v>
      </c>
      <c r="G39" s="60">
        <v>152142.78</v>
      </c>
      <c r="H39" s="60">
        <v>18177.78</v>
      </c>
      <c r="I39" s="60">
        <v>177163.52</v>
      </c>
      <c r="J39" s="60">
        <v>1008.6</v>
      </c>
      <c r="K39" s="60">
        <v>0</v>
      </c>
      <c r="L39" s="60">
        <v>5318.89</v>
      </c>
      <c r="M39" s="60">
        <v>2270.49</v>
      </c>
      <c r="N39" s="60">
        <v>3302.1</v>
      </c>
      <c r="O39" s="60">
        <v>5717.33</v>
      </c>
      <c r="P39" s="65">
        <f t="shared" si="0"/>
        <v>1483896.0300000003</v>
      </c>
      <c r="Q39" s="62">
        <v>35</v>
      </c>
      <c r="R39" s="63"/>
    </row>
    <row r="40" spans="2:18" ht="15.75">
      <c r="B40" s="66">
        <v>26</v>
      </c>
      <c r="C40" s="60">
        <v>181386.34</v>
      </c>
      <c r="D40" s="60">
        <v>27209.59</v>
      </c>
      <c r="E40" s="60">
        <v>1097155.0999999999</v>
      </c>
      <c r="F40" s="60">
        <v>102372.05</v>
      </c>
      <c r="G40" s="60">
        <v>152908.14</v>
      </c>
      <c r="H40" s="60">
        <v>18291.23</v>
      </c>
      <c r="I40" s="60">
        <v>181386.34</v>
      </c>
      <c r="J40" s="60">
        <v>1174.89</v>
      </c>
      <c r="K40" s="60">
        <v>0</v>
      </c>
      <c r="L40" s="60">
        <v>4996.4</v>
      </c>
      <c r="M40" s="60">
        <v>2553.5</v>
      </c>
      <c r="N40" s="60">
        <v>2828.02</v>
      </c>
      <c r="O40" s="60">
        <v>6284.22</v>
      </c>
      <c r="P40" s="65">
        <f t="shared" si="0"/>
        <v>1778545.8199999996</v>
      </c>
      <c r="Q40" s="62">
        <f>Лист1!P38</f>
        <v>34.96</v>
      </c>
      <c r="R40" s="63"/>
    </row>
    <row r="41" spans="2:18" ht="15.75">
      <c r="B41" s="66">
        <v>27</v>
      </c>
      <c r="C41" s="60">
        <v>197017.84</v>
      </c>
      <c r="D41" s="60">
        <v>26154.530000000002</v>
      </c>
      <c r="E41" s="60">
        <v>1514748.97</v>
      </c>
      <c r="F41" s="60">
        <v>80671.78</v>
      </c>
      <c r="G41" s="60">
        <v>149837.31</v>
      </c>
      <c r="H41" s="60">
        <v>18368.99</v>
      </c>
      <c r="I41" s="60">
        <v>197017.84</v>
      </c>
      <c r="J41" s="60">
        <v>1025.5</v>
      </c>
      <c r="K41" s="60">
        <v>0</v>
      </c>
      <c r="L41" s="60">
        <v>4175.02</v>
      </c>
      <c r="M41" s="60">
        <v>2214.5</v>
      </c>
      <c r="N41" s="60">
        <v>2291.39</v>
      </c>
      <c r="O41" s="60">
        <v>5645.78</v>
      </c>
      <c r="P41" s="65">
        <f t="shared" si="0"/>
        <v>2199169.4499999997</v>
      </c>
      <c r="Q41" s="62">
        <f>Лист1!P39</f>
        <v>34.72</v>
      </c>
      <c r="R41" s="63"/>
    </row>
    <row r="42" spans="2:18" ht="15.75">
      <c r="B42" s="66">
        <v>28</v>
      </c>
      <c r="C42" s="60">
        <v>234698.97</v>
      </c>
      <c r="D42" s="60">
        <v>229036.75</v>
      </c>
      <c r="E42" s="60">
        <v>1618052.48</v>
      </c>
      <c r="F42" s="60">
        <v>91473.85</v>
      </c>
      <c r="G42" s="60">
        <v>149739.58</v>
      </c>
      <c r="H42" s="60">
        <v>18643.17</v>
      </c>
      <c r="I42" s="60">
        <v>234698.97</v>
      </c>
      <c r="J42" s="60">
        <v>1081.98</v>
      </c>
      <c r="K42" s="60">
        <v>0</v>
      </c>
      <c r="L42" s="60">
        <v>4777.81</v>
      </c>
      <c r="M42" s="60">
        <v>2262.22</v>
      </c>
      <c r="N42" s="60">
        <v>2806.75</v>
      </c>
      <c r="O42" s="60">
        <v>5695.42</v>
      </c>
      <c r="P42" s="65">
        <f t="shared" si="0"/>
        <v>2592967.95</v>
      </c>
      <c r="Q42" s="62">
        <f>Лист1!P40</f>
        <v>34.72</v>
      </c>
      <c r="R42" s="63"/>
    </row>
    <row r="43" spans="2:18" ht="12.75" customHeight="1">
      <c r="B43" s="66">
        <v>29</v>
      </c>
      <c r="C43" s="60">
        <v>191429.5</v>
      </c>
      <c r="D43" s="60">
        <v>300519.87</v>
      </c>
      <c r="E43" s="60">
        <v>1634708.88</v>
      </c>
      <c r="F43" s="60">
        <v>96457.29</v>
      </c>
      <c r="G43" s="60">
        <v>150194.53</v>
      </c>
      <c r="H43" s="60">
        <v>20028.34</v>
      </c>
      <c r="I43" s="60">
        <v>191429.5</v>
      </c>
      <c r="J43" s="60">
        <v>1224.28</v>
      </c>
      <c r="K43" s="60">
        <v>0</v>
      </c>
      <c r="L43" s="60">
        <v>4988.79</v>
      </c>
      <c r="M43" s="60">
        <v>2725.77</v>
      </c>
      <c r="N43" s="60">
        <v>3010.81</v>
      </c>
      <c r="O43" s="60">
        <v>6720.49</v>
      </c>
      <c r="P43" s="65">
        <f t="shared" si="0"/>
        <v>2603438.05</v>
      </c>
      <c r="Q43" s="62">
        <f>Лист1!P41</f>
        <v>34.68</v>
      </c>
      <c r="R43" s="63"/>
    </row>
    <row r="44" spans="2:18" ht="12.75" customHeight="1">
      <c r="B44" s="66">
        <v>30</v>
      </c>
      <c r="C44" s="60">
        <v>143923.09</v>
      </c>
      <c r="D44" s="60">
        <v>226078.84</v>
      </c>
      <c r="E44" s="60">
        <v>1739917.25</v>
      </c>
      <c r="F44" s="60">
        <v>66325.31</v>
      </c>
      <c r="G44" s="60">
        <v>147710.7</v>
      </c>
      <c r="H44" s="60">
        <v>18147.89</v>
      </c>
      <c r="I44" s="60">
        <v>143923.09</v>
      </c>
      <c r="J44" s="60">
        <v>1054.36</v>
      </c>
      <c r="K44" s="60">
        <v>0</v>
      </c>
      <c r="L44" s="60">
        <v>4595.16</v>
      </c>
      <c r="M44" s="60">
        <v>2355.36</v>
      </c>
      <c r="N44" s="60">
        <v>2357.57</v>
      </c>
      <c r="O44" s="60">
        <v>5634.89</v>
      </c>
      <c r="P44" s="65">
        <f t="shared" si="0"/>
        <v>2502023.5100000002</v>
      </c>
      <c r="Q44" s="62">
        <f>Лист1!P42</f>
        <v>34.57</v>
      </c>
      <c r="R44" s="63"/>
    </row>
    <row r="45" spans="2:18" ht="12.75" customHeight="1">
      <c r="B45" s="66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5"/>
      <c r="Q45" s="62"/>
      <c r="R45" s="63"/>
    </row>
    <row r="46" spans="2:18" ht="26.25" customHeight="1" thickBot="1">
      <c r="B46" s="67" t="s">
        <v>57</v>
      </c>
      <c r="C46" s="68">
        <f aca="true" t="shared" si="1" ref="C46:O46">SUM(C15:C45)</f>
        <v>4474553.29</v>
      </c>
      <c r="D46" s="68">
        <f t="shared" si="1"/>
        <v>2353823.76</v>
      </c>
      <c r="E46" s="68">
        <f t="shared" si="1"/>
        <v>14723745.05</v>
      </c>
      <c r="F46" s="68">
        <f t="shared" si="1"/>
        <v>1887184.5999999999</v>
      </c>
      <c r="G46" s="68">
        <f t="shared" si="1"/>
        <v>4342672.21</v>
      </c>
      <c r="H46" s="68">
        <f t="shared" si="1"/>
        <v>265297.57999999996</v>
      </c>
      <c r="I46" s="68">
        <f t="shared" si="1"/>
        <v>4474553.29</v>
      </c>
      <c r="J46" s="68">
        <f t="shared" si="1"/>
        <v>18616.449999999997</v>
      </c>
      <c r="K46" s="68">
        <f t="shared" si="1"/>
        <v>0</v>
      </c>
      <c r="L46" s="68">
        <f t="shared" si="1"/>
        <v>88976.65</v>
      </c>
      <c r="M46" s="68">
        <f t="shared" si="1"/>
        <v>47214.56999999999</v>
      </c>
      <c r="N46" s="68">
        <f t="shared" si="1"/>
        <v>48382.76</v>
      </c>
      <c r="O46" s="68">
        <f t="shared" si="1"/>
        <v>112363.91000000002</v>
      </c>
      <c r="P46" s="69">
        <f>SUM(P15:P45)</f>
        <v>32837384.120000005</v>
      </c>
      <c r="Q46" s="70">
        <f>SUMPRODUCT(Q15:Q45,P15:P45)/SUM(P15:P45)</f>
        <v>34.880591804609914</v>
      </c>
      <c r="R46" s="71"/>
    </row>
    <row r="47" spans="2:18" ht="14.25" customHeight="1" hidden="1">
      <c r="B47" s="72">
        <v>31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</row>
    <row r="48" spans="3:4" ht="6" customHeight="1">
      <c r="C48" s="1"/>
      <c r="D48" s="1"/>
    </row>
    <row r="49" spans="3:14" ht="15">
      <c r="C49" s="128" t="s">
        <v>72</v>
      </c>
      <c r="D49" s="128"/>
      <c r="E49" s="128"/>
      <c r="F49" s="76"/>
      <c r="G49" s="77"/>
      <c r="H49" s="78"/>
      <c r="I49" s="78"/>
      <c r="J49" s="78"/>
      <c r="K49" s="77"/>
      <c r="L49" s="129" t="s">
        <v>73</v>
      </c>
      <c r="M49" s="129"/>
      <c r="N49" s="57"/>
    </row>
    <row r="50" spans="3:14" ht="12.75">
      <c r="C50" s="130" t="s">
        <v>74</v>
      </c>
      <c r="D50" s="130"/>
      <c r="E50" s="130"/>
      <c r="F50" s="79"/>
      <c r="H50" s="131" t="s">
        <v>1</v>
      </c>
      <c r="I50" s="131"/>
      <c r="J50" s="131"/>
      <c r="L50" s="132" t="s">
        <v>75</v>
      </c>
      <c r="M50" s="132"/>
      <c r="N50" s="80"/>
    </row>
    <row r="51" spans="3:14" ht="15">
      <c r="C51" s="128" t="s">
        <v>76</v>
      </c>
      <c r="D51" s="128"/>
      <c r="E51" s="128"/>
      <c r="F51" s="76"/>
      <c r="G51" s="77"/>
      <c r="H51" s="78"/>
      <c r="I51" s="78"/>
      <c r="J51" s="78"/>
      <c r="K51" s="77"/>
      <c r="L51" s="129" t="s">
        <v>77</v>
      </c>
      <c r="M51" s="129"/>
      <c r="N51" s="57"/>
    </row>
    <row r="52" spans="3:14" ht="12.75">
      <c r="C52" s="81" t="s">
        <v>78</v>
      </c>
      <c r="D52" s="81"/>
      <c r="E52" s="81"/>
      <c r="F52" s="81"/>
      <c r="H52" s="131" t="s">
        <v>1</v>
      </c>
      <c r="I52" s="131"/>
      <c r="J52" s="131"/>
      <c r="L52" s="132" t="s">
        <v>75</v>
      </c>
      <c r="M52" s="132"/>
      <c r="N52" s="80"/>
    </row>
  </sheetData>
  <sheetProtection/>
  <mergeCells count="29">
    <mergeCell ref="C50:E50"/>
    <mergeCell ref="H50:J50"/>
    <mergeCell ref="L50:M50"/>
    <mergeCell ref="C51:E51"/>
    <mergeCell ref="L51:M51"/>
    <mergeCell ref="H52:J52"/>
    <mergeCell ref="L52:M52"/>
    <mergeCell ref="C49:E49"/>
    <mergeCell ref="L49:M49"/>
    <mergeCell ref="F12:F14"/>
    <mergeCell ref="G12:G14"/>
    <mergeCell ref="H12:H14"/>
    <mergeCell ref="I12:I14"/>
    <mergeCell ref="Q11:Q14"/>
    <mergeCell ref="C12:C14"/>
    <mergeCell ref="L12:L14"/>
    <mergeCell ref="M12:M14"/>
    <mergeCell ref="N12:N14"/>
    <mergeCell ref="O12:O14"/>
    <mergeCell ref="D12:D14"/>
    <mergeCell ref="E12:E14"/>
    <mergeCell ref="J12:J14"/>
    <mergeCell ref="K12:K14"/>
    <mergeCell ref="C5:Q5"/>
    <mergeCell ref="B6:Q9"/>
    <mergeCell ref="B10:R10"/>
    <mergeCell ref="B11:B14"/>
    <mergeCell ref="C11:O11"/>
    <mergeCell ref="P11:P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Тертычный Сергей Владимирович</cp:lastModifiedBy>
  <cp:lastPrinted>2016-10-03T06:41:26Z</cp:lastPrinted>
  <dcterms:created xsi:type="dcterms:W3CDTF">2010-01-29T08:37:16Z</dcterms:created>
  <dcterms:modified xsi:type="dcterms:W3CDTF">2016-10-05T10:13:33Z</dcterms:modified>
  <cp:category/>
  <cp:version/>
  <cp:contentType/>
  <cp:contentStatus/>
</cp:coreProperties>
</file>