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450" activeTab="0"/>
  </bookViews>
  <sheets>
    <sheet name="Харьковавтогаз" sheetId="1" r:id="rId1"/>
    <sheet name="додаток" sheetId="2" r:id="rId2"/>
  </sheets>
  <definedNames>
    <definedName name="_xlnm.Print_Area" localSheetId="1">'додаток'!$B$1:$AH$48</definedName>
  </definedNames>
  <calcPr fullCalcOnLoad="1"/>
</workbook>
</file>

<file path=xl/sharedStrings.xml><?xml version="1.0" encoding="utf-8"?>
<sst xmlns="http://schemas.openxmlformats.org/spreadsheetml/2006/main" count="93" uniqueCount="62">
  <si>
    <t>підпис</t>
  </si>
  <si>
    <t xml:space="preserve">  </t>
  </si>
  <si>
    <t>дата</t>
  </si>
  <si>
    <t>Число місяця</t>
  </si>
  <si>
    <t>Підрозділу підприємства, якому підпорядкована ВХАЛ</t>
  </si>
  <si>
    <t xml:space="preserve">       прізвище</t>
  </si>
  <si>
    <t>ПАТ "УКРТРАНСГАЗ"</t>
  </si>
  <si>
    <t>Філія УМГ"Харківтрансгаз"</t>
  </si>
  <si>
    <t>Херсонське ЛВУМГ</t>
  </si>
  <si>
    <t>Теплота згоряння ниижа, (за поточну добу та середньозважене значення за місяць) МДж/м3</t>
  </si>
  <si>
    <t>Охримчук А.О.</t>
  </si>
  <si>
    <t>Додаток до ПАСПОРТУ ФІЗИКО-ХІМІЧНИХ ПОКАЗНИКІВ ПРИРОДНОГО ГАЗУ</t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</si>
  <si>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</si>
  <si>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</si>
  <si>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t>ГРП г.Геническ</t>
  </si>
  <si>
    <t>ПЗГ</t>
  </si>
  <si>
    <t>Стрелковое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</si>
  <si>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</si>
  <si>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t xml:space="preserve">               переданого УМГ "ХАРКІВТРАНСГАЗ" Херсонським  ЛВУМГ  по ГРС Херсон-1</t>
  </si>
  <si>
    <r>
      <t xml:space="preserve">     та прийнятого РВУ "Харківавтогаз"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01.08.2016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.08.2016 </t>
    </r>
    <r>
      <rPr>
        <u val="single"/>
        <sz val="11"/>
        <rFont val="Arial"/>
        <family val="2"/>
      </rPr>
      <t xml:space="preserve"> ( точка відбору ГРС-1 м.Херсон)</t>
    </r>
  </si>
  <si>
    <t>АГНКС РВУ "Харківавтогаз"</t>
  </si>
  <si>
    <t xml:space="preserve">Начальник Херсонського Херсонського  ЛВУМГ  </t>
  </si>
  <si>
    <t xml:space="preserve">Начальник служби ГВ та М  </t>
  </si>
  <si>
    <t>Скавронський Є.К.</t>
  </si>
  <si>
    <t>Керівник служби, відповідальної за облік газу</t>
  </si>
  <si>
    <t xml:space="preserve">Херсонське ЛВУМГ 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</si>
  <si>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</si>
  <si>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</si>
  <si>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>ПАСПОРТ ФІЗИКО-ХІМІЧНИХ ПОКАЗНИКІВ ПРИРОДНОГО ГАЗУ</t>
  </si>
  <si>
    <t>Компонентний склад , % мол.</t>
  </si>
  <si>
    <t xml:space="preserve">Фізико-хімічні показники газу, при 20 ºС, 101,325 кПа </t>
  </si>
  <si>
    <t xml:space="preserve">Температура точки роси  вологи
(Р = 3.92 МПа)
</t>
  </si>
  <si>
    <t>Температура точки роси  вуглеводів, ºС</t>
  </si>
  <si>
    <t>Маса механічних домішок, г/100м3</t>
  </si>
  <si>
    <t>Масова концентрація меркаптанової сірки,  г/м3</t>
  </si>
  <si>
    <t>Масова концентрація сірководню, г/м3</t>
  </si>
  <si>
    <t>метан C₁</t>
  </si>
  <si>
    <t>етан C₂</t>
  </si>
  <si>
    <t>пропан С₃</t>
  </si>
  <si>
    <t>ізо-бутан i-C₄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</si>
  <si>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</si>
  <si>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</si>
  <si>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</si>
  <si>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</si>
  <si>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</si>
  <si>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</si>
  <si>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</si>
  <si>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</si>
  <si>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Густина, кг/м3</t>
  </si>
  <si>
    <t>Теплота згоряння нижча, МДж/м3(кВт⋅год/м3)</t>
  </si>
  <si>
    <t>Теплота зоряння нижча кКал/м³</t>
  </si>
  <si>
    <t>Теплота згоряння вища, МДж/м3 (кВт⋅год/м3)</t>
  </si>
  <si>
    <t>Теплота згоряння вища кКал/м³</t>
  </si>
  <si>
    <t>Число Воббе вище, МДж/м3 (кВт⋅год/м3)</t>
  </si>
  <si>
    <t>&lt;0,001</t>
  </si>
  <si>
    <t>&lt;0,0001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</si>
  <si>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0,001</t>
    </r>
  </si>
  <si>
    <t>відсутні</t>
  </si>
  <si>
    <t xml:space="preserve">Начальник Херсонського  ЛВУМГ  </t>
  </si>
  <si>
    <t xml:space="preserve">Завідувач лабораторії  </t>
  </si>
  <si>
    <t xml:space="preserve">Камишанова О.С. </t>
  </si>
  <si>
    <t xml:space="preserve"> ВХАЛ, де здійснювались аналізи газу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</si>
</sst>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1"/>
      <name val="Arial Cyr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name val="Arial Cyr"/>
      <family val="2"/>
    </font>
    <font>
      <vertAlign val="superscript"/>
      <sz val="9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9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16" fillId="0" borderId="11" xfId="0" applyFont="1" applyBorder="1" applyAlignment="1" applyProtection="1">
      <alignment textRotation="90"/>
      <protection/>
    </xf>
    <xf numFmtId="0" fontId="0" fillId="0" borderId="11" xfId="0" applyBorder="1" applyAlignment="1">
      <alignment horizontal="center"/>
    </xf>
    <xf numFmtId="178" fontId="12" fillId="33" borderId="11" xfId="0" applyNumberFormat="1" applyFont="1" applyFill="1" applyBorder="1" applyAlignment="1" applyProtection="1">
      <alignment/>
      <protection locked="0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14" fontId="12" fillId="0" borderId="10" xfId="0" applyNumberFormat="1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78" fontId="12" fillId="0" borderId="11" xfId="0" applyNumberFormat="1" applyFont="1" applyFill="1" applyBorder="1" applyAlignment="1" applyProtection="1">
      <alignment/>
      <protection locked="0"/>
    </xf>
    <xf numFmtId="178" fontId="5" fillId="0" borderId="11" xfId="0" applyNumberFormat="1" applyFont="1" applyFill="1" applyBorder="1" applyAlignment="1" applyProtection="1">
      <alignment/>
      <protection locked="0"/>
    </xf>
    <xf numFmtId="178" fontId="5" fillId="0" borderId="11" xfId="0" applyNumberFormat="1" applyFont="1" applyFill="1" applyBorder="1" applyAlignment="1" applyProtection="1">
      <alignment/>
      <protection locked="0"/>
    </xf>
    <xf numFmtId="0" fontId="68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179" fontId="68" fillId="0" borderId="11" xfId="0" applyNumberFormat="1" applyFont="1" applyFill="1" applyBorder="1" applyAlignment="1">
      <alignment vertical="center" wrapText="1"/>
    </xf>
    <xf numFmtId="179" fontId="0" fillId="0" borderId="11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68" fillId="0" borderId="11" xfId="0" applyFont="1" applyBorder="1" applyAlignment="1">
      <alignment horizontal="center" vertical="center" textRotation="90" wrapText="1"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178" fontId="12" fillId="0" borderId="12" xfId="0" applyNumberFormat="1" applyFont="1" applyFill="1" applyBorder="1" applyAlignment="1" applyProtection="1">
      <alignment horizontal="center"/>
      <protection locked="0"/>
    </xf>
    <xf numFmtId="178" fontId="12" fillId="0" borderId="13" xfId="0" applyNumberFormat="1" applyFont="1" applyFill="1" applyBorder="1" applyAlignment="1" applyProtection="1">
      <alignment horizontal="center"/>
      <protection locked="0"/>
    </xf>
    <xf numFmtId="178" fontId="12" fillId="0" borderId="14" xfId="0" applyNumberFormat="1" applyFont="1" applyFill="1" applyBorder="1" applyAlignment="1" applyProtection="1">
      <alignment horizontal="center"/>
      <protection locked="0"/>
    </xf>
    <xf numFmtId="178" fontId="12" fillId="0" borderId="12" xfId="0" applyNumberFormat="1" applyFont="1" applyFill="1" applyBorder="1" applyAlignment="1" applyProtection="1">
      <alignment horizontal="center" vertical="center"/>
      <protection locked="0"/>
    </xf>
    <xf numFmtId="178" fontId="12" fillId="0" borderId="13" xfId="0" applyNumberFormat="1" applyFont="1" applyFill="1" applyBorder="1" applyAlignment="1" applyProtection="1">
      <alignment horizontal="center" vertical="center"/>
      <protection locked="0"/>
    </xf>
    <xf numFmtId="178" fontId="12" fillId="0" borderId="14" xfId="0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left" vertical="center" textRotation="90" wrapText="1"/>
    </xf>
    <xf numFmtId="0" fontId="43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left" vertical="center" textRotation="90" wrapText="1"/>
    </xf>
    <xf numFmtId="0" fontId="4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179" fontId="4" fillId="34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77" fontId="4" fillId="34" borderId="11" xfId="0" applyNumberFormat="1" applyFont="1" applyFill="1" applyBorder="1" applyAlignment="1">
      <alignment horizontal="center" wrapText="1"/>
    </xf>
    <xf numFmtId="179" fontId="4" fillId="34" borderId="11" xfId="0" applyNumberFormat="1" applyFont="1" applyFill="1" applyBorder="1" applyAlignment="1">
      <alignment horizontal="center" wrapText="1"/>
    </xf>
    <xf numFmtId="179" fontId="4" fillId="34" borderId="11" xfId="0" applyNumberFormat="1" applyFont="1" applyFill="1" applyBorder="1" applyAlignment="1">
      <alignment horizontal="center" vertical="top" wrapText="1"/>
    </xf>
    <xf numFmtId="178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 wrapText="1"/>
    </xf>
    <xf numFmtId="179" fontId="4" fillId="35" borderId="11" xfId="0" applyNumberFormat="1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 horizontal="center" wrapText="1"/>
    </xf>
    <xf numFmtId="179" fontId="44" fillId="34" borderId="11" xfId="0" applyNumberFormat="1" applyFont="1" applyFill="1" applyBorder="1" applyAlignment="1">
      <alignment horizontal="center" vertical="top" wrapText="1"/>
    </xf>
    <xf numFmtId="179" fontId="69" fillId="34" borderId="11" xfId="0" applyNumberFormat="1" applyFont="1" applyFill="1" applyBorder="1" applyAlignment="1">
      <alignment horizontal="center" wrapText="1"/>
    </xf>
    <xf numFmtId="179" fontId="69" fillId="34" borderId="11" xfId="0" applyNumberFormat="1" applyFont="1" applyFill="1" applyBorder="1" applyAlignment="1">
      <alignment horizontal="center" vertical="top" wrapText="1"/>
    </xf>
    <xf numFmtId="179" fontId="4" fillId="0" borderId="11" xfId="0" applyNumberFormat="1" applyFont="1" applyBorder="1" applyAlignment="1">
      <alignment horizontal="center" vertical="top" wrapText="1"/>
    </xf>
    <xf numFmtId="179" fontId="70" fillId="34" borderId="11" xfId="0" applyNumberFormat="1" applyFont="1" applyFill="1" applyBorder="1" applyAlignment="1">
      <alignment horizontal="center" vertical="top" wrapText="1"/>
    </xf>
    <xf numFmtId="178" fontId="4" fillId="34" borderId="11" xfId="0" applyNumberFormat="1" applyFont="1" applyFill="1" applyBorder="1" applyAlignment="1">
      <alignment horizontal="center" vertical="top" wrapText="1"/>
    </xf>
    <xf numFmtId="1" fontId="47" fillId="34" borderId="11" xfId="0" applyNumberFormat="1" applyFont="1" applyFill="1" applyBorder="1" applyAlignment="1">
      <alignment horizontal="center" vertical="top" wrapText="1"/>
    </xf>
    <xf numFmtId="1" fontId="4" fillId="34" borderId="1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48" fillId="34" borderId="0" xfId="0" applyFont="1" applyFill="1" applyAlignment="1">
      <alignment/>
    </xf>
    <xf numFmtId="0" fontId="0" fillId="34" borderId="18" xfId="0" applyFill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14" fontId="12" fillId="0" borderId="10" xfId="0" applyNumberFormat="1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1"/>
  <sheetViews>
    <sheetView tabSelected="1" zoomScalePageLayoutView="0" workbookViewId="0" topLeftCell="A4">
      <selection activeCell="K16" sqref="K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6.753906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45" customWidth="1"/>
  </cols>
  <sheetData>
    <row r="1" spans="2:8" ht="12.75">
      <c r="B1" s="44" t="s">
        <v>6</v>
      </c>
      <c r="C1" s="44"/>
      <c r="D1" s="44"/>
      <c r="E1" s="44"/>
      <c r="F1" s="44"/>
      <c r="G1" s="44"/>
      <c r="H1" s="44"/>
    </row>
    <row r="2" spans="2:8" ht="12.75">
      <c r="B2" s="44" t="s">
        <v>7</v>
      </c>
      <c r="C2" s="44"/>
      <c r="D2" s="44"/>
      <c r="E2" s="44"/>
      <c r="F2" s="44"/>
      <c r="G2" s="44"/>
      <c r="H2" s="44"/>
    </row>
    <row r="3" spans="2:27" ht="12.75">
      <c r="B3" s="46" t="s">
        <v>25</v>
      </c>
      <c r="C3" s="46"/>
      <c r="D3" s="46"/>
      <c r="E3" s="44"/>
      <c r="F3" s="44"/>
      <c r="G3" s="44"/>
      <c r="H3" s="44"/>
      <c r="J3" s="44"/>
      <c r="K3" s="44"/>
      <c r="L3" s="44"/>
      <c r="M3" s="44"/>
      <c r="N3" s="44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2:27" ht="12.75">
      <c r="B4" s="44" t="s">
        <v>26</v>
      </c>
      <c r="C4" s="44"/>
      <c r="D4" s="44"/>
      <c r="E4" s="44"/>
      <c r="F4" s="44"/>
      <c r="G4" s="44"/>
      <c r="H4" s="44"/>
      <c r="J4" s="44"/>
      <c r="K4" s="44"/>
      <c r="L4" s="44"/>
      <c r="M4" s="44"/>
      <c r="N4" s="44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7" ht="12.75">
      <c r="B5" s="44" t="s">
        <v>27</v>
      </c>
      <c r="C5" s="44"/>
      <c r="D5" s="44"/>
      <c r="E5" s="44"/>
      <c r="F5" s="44"/>
      <c r="G5" s="44"/>
      <c r="H5" s="44"/>
      <c r="J5" s="44"/>
      <c r="K5" s="44"/>
      <c r="L5" s="44"/>
      <c r="M5" s="44"/>
      <c r="N5" s="44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2:27" ht="12.75">
      <c r="B6" s="48"/>
      <c r="C6" s="26" t="s">
        <v>28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49"/>
    </row>
    <row r="7" spans="2:29" ht="18" customHeight="1"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2:29" ht="18" customHeight="1">
      <c r="B8" s="28" t="s">
        <v>19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2:27" ht="12" customHeight="1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47"/>
      <c r="AA9" s="47"/>
    </row>
    <row r="10" spans="2:29" ht="30" customHeight="1">
      <c r="B10" s="52" t="s">
        <v>3</v>
      </c>
      <c r="C10" s="53" t="s">
        <v>29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53" t="s">
        <v>30</v>
      </c>
      <c r="P10" s="54"/>
      <c r="Q10" s="54"/>
      <c r="R10" s="54"/>
      <c r="S10" s="54"/>
      <c r="T10" s="54"/>
      <c r="U10" s="56" t="s">
        <v>31</v>
      </c>
      <c r="V10" s="52" t="s">
        <v>32</v>
      </c>
      <c r="W10" s="52" t="s">
        <v>33</v>
      </c>
      <c r="X10" s="52" t="s">
        <v>34</v>
      </c>
      <c r="Y10" s="52" t="s">
        <v>35</v>
      </c>
      <c r="Z10" s="47"/>
      <c r="AB10" s="45"/>
      <c r="AC10"/>
    </row>
    <row r="11" spans="2:29" ht="48.75" customHeight="1">
      <c r="B11" s="57"/>
      <c r="C11" s="58" t="s">
        <v>36</v>
      </c>
      <c r="D11" s="59" t="s">
        <v>37</v>
      </c>
      <c r="E11" s="59" t="s">
        <v>38</v>
      </c>
      <c r="F11" s="59" t="s">
        <v>39</v>
      </c>
      <c r="G11" s="59" t="s">
        <v>40</v>
      </c>
      <c r="H11" s="59" t="s">
        <v>41</v>
      </c>
      <c r="I11" s="59" t="s">
        <v>42</v>
      </c>
      <c r="J11" s="59" t="s">
        <v>43</v>
      </c>
      <c r="K11" s="59" t="s">
        <v>44</v>
      </c>
      <c r="L11" s="59" t="s">
        <v>45</v>
      </c>
      <c r="M11" s="52" t="s">
        <v>46</v>
      </c>
      <c r="N11" s="52" t="s">
        <v>47</v>
      </c>
      <c r="O11" s="52" t="s">
        <v>48</v>
      </c>
      <c r="P11" s="52" t="s">
        <v>49</v>
      </c>
      <c r="Q11" s="52" t="s">
        <v>50</v>
      </c>
      <c r="R11" s="52" t="s">
        <v>51</v>
      </c>
      <c r="S11" s="52" t="s">
        <v>52</v>
      </c>
      <c r="T11" s="52" t="s">
        <v>53</v>
      </c>
      <c r="U11" s="60"/>
      <c r="V11" s="57"/>
      <c r="W11" s="57"/>
      <c r="X11" s="57"/>
      <c r="Y11" s="57"/>
      <c r="Z11" s="47"/>
      <c r="AB11" s="45"/>
      <c r="AC11"/>
    </row>
    <row r="12" spans="2:29" ht="15.75" customHeight="1">
      <c r="B12" s="57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7"/>
      <c r="N12" s="57"/>
      <c r="O12" s="57"/>
      <c r="P12" s="57"/>
      <c r="Q12" s="57"/>
      <c r="R12" s="57"/>
      <c r="S12" s="57"/>
      <c r="T12" s="57"/>
      <c r="U12" s="60"/>
      <c r="V12" s="57"/>
      <c r="W12" s="57"/>
      <c r="X12" s="57"/>
      <c r="Y12" s="57"/>
      <c r="Z12" s="47"/>
      <c r="AB12" s="45"/>
      <c r="AC12"/>
    </row>
    <row r="13" spans="2:29" ht="30" customHeight="1">
      <c r="B13" s="61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2"/>
      <c r="N13" s="62"/>
      <c r="O13" s="62"/>
      <c r="P13" s="62"/>
      <c r="Q13" s="62"/>
      <c r="R13" s="62"/>
      <c r="S13" s="62"/>
      <c r="T13" s="62"/>
      <c r="U13" s="63"/>
      <c r="V13" s="62"/>
      <c r="W13" s="62"/>
      <c r="X13" s="62"/>
      <c r="Y13" s="62"/>
      <c r="Z13" s="47"/>
      <c r="AB13" s="45"/>
      <c r="AC13"/>
    </row>
    <row r="14" spans="2:29" ht="12.75">
      <c r="B14" s="64">
        <v>1</v>
      </c>
      <c r="C14" s="65">
        <v>93.8649</v>
      </c>
      <c r="D14" s="65">
        <v>3.3088</v>
      </c>
      <c r="E14" s="65">
        <v>1.1294</v>
      </c>
      <c r="F14" s="65">
        <v>0.1881</v>
      </c>
      <c r="G14" s="65">
        <v>0.2156</v>
      </c>
      <c r="H14" s="66">
        <v>0.0013</v>
      </c>
      <c r="I14" s="65">
        <v>0.0535</v>
      </c>
      <c r="J14" s="65">
        <v>0.0407</v>
      </c>
      <c r="K14" s="65">
        <v>0.0462</v>
      </c>
      <c r="L14" s="65">
        <v>0.0091</v>
      </c>
      <c r="M14" s="65">
        <v>0.8917</v>
      </c>
      <c r="N14" s="65">
        <v>0.2508</v>
      </c>
      <c r="O14" s="67">
        <v>0.719</v>
      </c>
      <c r="P14" s="68">
        <v>34.9703</v>
      </c>
      <c r="Q14" s="69">
        <v>8352</v>
      </c>
      <c r="R14" s="69">
        <v>38.7487</v>
      </c>
      <c r="S14" s="69">
        <v>9255</v>
      </c>
      <c r="T14" s="69">
        <v>50.1516</v>
      </c>
      <c r="U14" s="70">
        <v>-8.7</v>
      </c>
      <c r="V14" s="70">
        <v>-2.9</v>
      </c>
      <c r="W14" s="71"/>
      <c r="X14" s="71"/>
      <c r="Y14" s="72"/>
      <c r="AA14" s="73"/>
      <c r="AB14" s="74"/>
      <c r="AC14"/>
    </row>
    <row r="15" spans="2:29" ht="12.75">
      <c r="B15" s="64">
        <v>2</v>
      </c>
      <c r="C15" s="75">
        <v>93.8427</v>
      </c>
      <c r="D15" s="76">
        <v>3.3344</v>
      </c>
      <c r="E15" s="76">
        <v>1.1376</v>
      </c>
      <c r="F15" s="76">
        <v>0.1896</v>
      </c>
      <c r="G15" s="76">
        <v>0.2167</v>
      </c>
      <c r="H15" s="66" t="s">
        <v>54</v>
      </c>
      <c r="I15" s="76">
        <v>0.0538</v>
      </c>
      <c r="J15" s="76">
        <v>0.041</v>
      </c>
      <c r="K15" s="76">
        <v>0.05</v>
      </c>
      <c r="L15" s="76">
        <v>0.0087</v>
      </c>
      <c r="M15" s="76">
        <v>0.8716</v>
      </c>
      <c r="N15" s="76">
        <v>0.253</v>
      </c>
      <c r="O15" s="71">
        <v>0.7193</v>
      </c>
      <c r="P15" s="77">
        <v>34.9946</v>
      </c>
      <c r="Q15" s="78">
        <v>8358</v>
      </c>
      <c r="R15" s="71">
        <v>38.7749</v>
      </c>
      <c r="S15" s="78">
        <v>9261</v>
      </c>
      <c r="T15" s="71">
        <v>50.1739</v>
      </c>
      <c r="U15" s="70">
        <v>-8.5</v>
      </c>
      <c r="V15" s="70">
        <v>-2.2</v>
      </c>
      <c r="W15" s="71"/>
      <c r="X15" s="71">
        <v>0.0003</v>
      </c>
      <c r="Y15" s="72" t="s">
        <v>55</v>
      </c>
      <c r="AA15" s="73"/>
      <c r="AB15" s="74"/>
      <c r="AC15"/>
    </row>
    <row r="16" spans="2:29" ht="12.75">
      <c r="B16" s="64">
        <v>3</v>
      </c>
      <c r="C16" s="75">
        <v>94.1383</v>
      </c>
      <c r="D16" s="76">
        <v>3.1553</v>
      </c>
      <c r="E16" s="76">
        <v>1.0872</v>
      </c>
      <c r="F16" s="76">
        <v>0.1819</v>
      </c>
      <c r="G16" s="76">
        <v>0.2086</v>
      </c>
      <c r="H16" s="76">
        <v>0.0016</v>
      </c>
      <c r="I16" s="76">
        <v>0.0517</v>
      </c>
      <c r="J16" s="76">
        <v>0.0391</v>
      </c>
      <c r="K16" s="76">
        <v>0.0455</v>
      </c>
      <c r="L16" s="76">
        <v>0.009</v>
      </c>
      <c r="M16" s="76">
        <v>0.8511</v>
      </c>
      <c r="N16" s="76">
        <v>0.2307</v>
      </c>
      <c r="O16" s="71">
        <v>0.7168</v>
      </c>
      <c r="P16" s="77">
        <v>34.914</v>
      </c>
      <c r="Q16" s="78">
        <v>8339</v>
      </c>
      <c r="R16" s="71">
        <v>38.6891</v>
      </c>
      <c r="S16" s="78">
        <v>9240</v>
      </c>
      <c r="T16" s="71">
        <v>50.1499</v>
      </c>
      <c r="U16" s="70">
        <v>-9.2</v>
      </c>
      <c r="V16" s="70">
        <v>-2.4</v>
      </c>
      <c r="W16" s="71"/>
      <c r="X16" s="72"/>
      <c r="Y16" s="72"/>
      <c r="AA16" s="73"/>
      <c r="AB16" s="74"/>
      <c r="AC16"/>
    </row>
    <row r="17" spans="2:29" ht="12.75">
      <c r="B17" s="64">
        <v>4</v>
      </c>
      <c r="C17" s="75">
        <v>94.1254</v>
      </c>
      <c r="D17" s="76">
        <v>3.1604</v>
      </c>
      <c r="E17" s="76">
        <v>1.0909</v>
      </c>
      <c r="F17" s="76">
        <v>0.1825</v>
      </c>
      <c r="G17" s="76">
        <v>0.2099</v>
      </c>
      <c r="H17" s="66">
        <v>0.0014</v>
      </c>
      <c r="I17" s="76">
        <v>0.0519</v>
      </c>
      <c r="J17" s="76">
        <v>0.0396</v>
      </c>
      <c r="K17" s="76">
        <v>0.047</v>
      </c>
      <c r="L17" s="76">
        <v>0.0093</v>
      </c>
      <c r="M17" s="76">
        <v>0.8501</v>
      </c>
      <c r="N17" s="76">
        <v>0.2314</v>
      </c>
      <c r="O17" s="71">
        <v>0.717</v>
      </c>
      <c r="P17" s="77">
        <v>34.9213</v>
      </c>
      <c r="Q17" s="78">
        <v>8340</v>
      </c>
      <c r="R17" s="71">
        <v>38.697</v>
      </c>
      <c r="S17" s="78">
        <v>9242</v>
      </c>
      <c r="T17" s="71">
        <v>50.1541</v>
      </c>
      <c r="U17" s="70">
        <v>-8.9</v>
      </c>
      <c r="V17" s="70">
        <v>-2.6</v>
      </c>
      <c r="W17" s="71"/>
      <c r="X17" s="71"/>
      <c r="Y17" s="72"/>
      <c r="AA17" s="73"/>
      <c r="AB17" s="74"/>
      <c r="AC17"/>
    </row>
    <row r="18" spans="2:29" ht="12.75">
      <c r="B18" s="64">
        <v>5</v>
      </c>
      <c r="C18" s="75">
        <v>93.7398</v>
      </c>
      <c r="D18" s="76">
        <v>3.2861</v>
      </c>
      <c r="E18" s="76">
        <v>1.0946</v>
      </c>
      <c r="F18" s="76">
        <v>0.177</v>
      </c>
      <c r="G18" s="76">
        <v>0.2091</v>
      </c>
      <c r="H18" s="76">
        <v>0.0012</v>
      </c>
      <c r="I18" s="76">
        <v>0.0518</v>
      </c>
      <c r="J18" s="76">
        <v>0.0395</v>
      </c>
      <c r="K18" s="76">
        <v>0.0454</v>
      </c>
      <c r="L18" s="76">
        <v>0.01</v>
      </c>
      <c r="M18" s="76">
        <v>1.1126</v>
      </c>
      <c r="N18" s="76">
        <v>0.2329</v>
      </c>
      <c r="O18" s="71">
        <v>0.719</v>
      </c>
      <c r="P18" s="77">
        <v>34.8601</v>
      </c>
      <c r="Q18" s="78">
        <v>8326</v>
      </c>
      <c r="R18" s="71">
        <v>38.6279</v>
      </c>
      <c r="S18" s="78">
        <v>9226</v>
      </c>
      <c r="T18" s="71">
        <v>49.9971</v>
      </c>
      <c r="U18" s="70">
        <v>-9.3</v>
      </c>
      <c r="V18" s="70">
        <v>-3</v>
      </c>
      <c r="W18" s="71"/>
      <c r="X18" s="79"/>
      <c r="Y18" s="79"/>
      <c r="AA18" s="73"/>
      <c r="AB18" s="74"/>
      <c r="AC18"/>
    </row>
    <row r="19" spans="2:29" ht="12.75">
      <c r="B19" s="64">
        <v>6</v>
      </c>
      <c r="C19" s="75"/>
      <c r="D19" s="76"/>
      <c r="E19" s="76"/>
      <c r="F19" s="76"/>
      <c r="G19" s="76"/>
      <c r="H19" s="66"/>
      <c r="I19" s="76"/>
      <c r="J19" s="76"/>
      <c r="K19" s="76"/>
      <c r="L19" s="76"/>
      <c r="M19" s="76"/>
      <c r="N19" s="76"/>
      <c r="O19" s="71"/>
      <c r="P19" s="77"/>
      <c r="Q19" s="78"/>
      <c r="R19" s="71"/>
      <c r="S19" s="78"/>
      <c r="T19" s="71"/>
      <c r="U19" s="70"/>
      <c r="V19" s="70"/>
      <c r="W19" s="71"/>
      <c r="X19" s="71"/>
      <c r="Y19" s="72"/>
      <c r="AA19" s="73"/>
      <c r="AB19" s="74"/>
      <c r="AC19"/>
    </row>
    <row r="20" spans="2:29" ht="12.75">
      <c r="B20" s="64">
        <v>7</v>
      </c>
      <c r="C20" s="75"/>
      <c r="D20" s="76"/>
      <c r="E20" s="76"/>
      <c r="F20" s="76"/>
      <c r="G20" s="76"/>
      <c r="H20" s="66"/>
      <c r="I20" s="76"/>
      <c r="J20" s="76"/>
      <c r="K20" s="76"/>
      <c r="L20" s="76"/>
      <c r="M20" s="76"/>
      <c r="N20" s="76"/>
      <c r="O20" s="71"/>
      <c r="P20" s="77"/>
      <c r="Q20" s="78"/>
      <c r="R20" s="71"/>
      <c r="S20" s="78"/>
      <c r="T20" s="71"/>
      <c r="U20" s="70"/>
      <c r="V20" s="70"/>
      <c r="W20" s="71"/>
      <c r="X20" s="71"/>
      <c r="Y20" s="72"/>
      <c r="AA20" s="73"/>
      <c r="AB20" s="74"/>
      <c r="AC20"/>
    </row>
    <row r="21" spans="2:29" ht="12.75">
      <c r="B21" s="64">
        <v>8</v>
      </c>
      <c r="C21" s="75">
        <v>94.391</v>
      </c>
      <c r="D21" s="76">
        <v>3.1214</v>
      </c>
      <c r="E21" s="76">
        <v>1.0563</v>
      </c>
      <c r="F21" s="76">
        <v>0.1738</v>
      </c>
      <c r="G21" s="76">
        <v>0.1861</v>
      </c>
      <c r="H21" s="76">
        <v>0.0012</v>
      </c>
      <c r="I21" s="76">
        <v>0.0405</v>
      </c>
      <c r="J21" s="76">
        <v>0.0298</v>
      </c>
      <c r="K21" s="76">
        <v>0.0314</v>
      </c>
      <c r="L21" s="76">
        <v>0.0088</v>
      </c>
      <c r="M21" s="76">
        <v>0.7325</v>
      </c>
      <c r="N21" s="76">
        <v>0.2272</v>
      </c>
      <c r="O21" s="71">
        <v>0.7142</v>
      </c>
      <c r="P21" s="77">
        <v>34.8665</v>
      </c>
      <c r="Q21" s="78">
        <v>8327</v>
      </c>
      <c r="R21" s="71">
        <v>38.6398</v>
      </c>
      <c r="S21" s="78">
        <v>9229</v>
      </c>
      <c r="T21" s="71">
        <v>50.1784</v>
      </c>
      <c r="U21" s="70">
        <v>-9</v>
      </c>
      <c r="V21" s="70">
        <v>-3.2</v>
      </c>
      <c r="W21" s="71"/>
      <c r="X21" s="71"/>
      <c r="Y21" s="72"/>
      <c r="AA21" s="73"/>
      <c r="AB21" s="74"/>
      <c r="AC21"/>
    </row>
    <row r="22" spans="2:29" ht="15" customHeight="1">
      <c r="B22" s="64">
        <v>9</v>
      </c>
      <c r="C22" s="75">
        <v>94.6017</v>
      </c>
      <c r="D22" s="76">
        <v>3.0519</v>
      </c>
      <c r="E22" s="76">
        <v>1.0226</v>
      </c>
      <c r="F22" s="76">
        <v>0.1673</v>
      </c>
      <c r="G22" s="76">
        <v>0.1707</v>
      </c>
      <c r="H22" s="76" t="s">
        <v>56</v>
      </c>
      <c r="I22" s="76">
        <v>0.0353</v>
      </c>
      <c r="J22" s="76">
        <v>0.0251</v>
      </c>
      <c r="K22" s="76">
        <v>0.0165</v>
      </c>
      <c r="L22" s="76">
        <v>0.0093</v>
      </c>
      <c r="M22" s="76">
        <v>0.6761</v>
      </c>
      <c r="N22" s="76">
        <v>0.2228</v>
      </c>
      <c r="O22" s="71">
        <v>0.712</v>
      </c>
      <c r="P22" s="77">
        <v>34.8041</v>
      </c>
      <c r="Q22" s="78">
        <v>8312</v>
      </c>
      <c r="R22" s="71">
        <v>38.5737</v>
      </c>
      <c r="S22" s="78">
        <v>9213</v>
      </c>
      <c r="T22" s="71">
        <v>50.1699</v>
      </c>
      <c r="U22" s="70">
        <v>-8.6</v>
      </c>
      <c r="V22" s="70">
        <v>-3.1</v>
      </c>
      <c r="W22" s="72"/>
      <c r="X22" s="71"/>
      <c r="Y22" s="72"/>
      <c r="AA22" s="73"/>
      <c r="AB22" s="74"/>
      <c r="AC22"/>
    </row>
    <row r="23" spans="2:29" ht="12.75">
      <c r="B23" s="64">
        <v>10</v>
      </c>
      <c r="C23" s="75">
        <v>94.7315</v>
      </c>
      <c r="D23" s="76">
        <v>2.9782</v>
      </c>
      <c r="E23" s="76">
        <v>1.0041</v>
      </c>
      <c r="F23" s="76">
        <v>0.1662</v>
      </c>
      <c r="G23" s="76">
        <v>0.1686</v>
      </c>
      <c r="H23" s="76">
        <v>0.0011</v>
      </c>
      <c r="I23" s="76">
        <v>0.0348</v>
      </c>
      <c r="J23" s="76">
        <v>0.0246</v>
      </c>
      <c r="K23" s="76">
        <v>0.0127</v>
      </c>
      <c r="L23" s="76">
        <v>0.0085</v>
      </c>
      <c r="M23" s="76">
        <v>0.6536</v>
      </c>
      <c r="N23" s="76">
        <v>0.216</v>
      </c>
      <c r="O23" s="71">
        <v>0.711</v>
      </c>
      <c r="P23" s="77">
        <v>34.7772</v>
      </c>
      <c r="Q23" s="78">
        <v>8306</v>
      </c>
      <c r="R23" s="71">
        <v>38.5453</v>
      </c>
      <c r="S23" s="78">
        <v>9206</v>
      </c>
      <c r="T23" s="71">
        <v>50.1691</v>
      </c>
      <c r="U23" s="70">
        <v>-9.7</v>
      </c>
      <c r="V23" s="70">
        <v>-4.2</v>
      </c>
      <c r="W23" s="71"/>
      <c r="X23" s="80"/>
      <c r="Y23" s="81"/>
      <c r="AA23" s="73"/>
      <c r="AB23" s="74"/>
      <c r="AC23"/>
    </row>
    <row r="24" spans="2:29" ht="12.75">
      <c r="B24" s="64">
        <v>11</v>
      </c>
      <c r="C24" s="75">
        <v>94.737</v>
      </c>
      <c r="D24" s="76">
        <v>2.987</v>
      </c>
      <c r="E24" s="76">
        <v>1.0023</v>
      </c>
      <c r="F24" s="76">
        <v>0.1635</v>
      </c>
      <c r="G24" s="76">
        <v>0.165</v>
      </c>
      <c r="H24" s="66" t="s">
        <v>54</v>
      </c>
      <c r="I24" s="76">
        <v>0.0326</v>
      </c>
      <c r="J24" s="76">
        <v>0.023</v>
      </c>
      <c r="K24" s="76">
        <v>0.0121</v>
      </c>
      <c r="L24" s="76">
        <v>0.0094</v>
      </c>
      <c r="M24" s="76">
        <v>0.6531</v>
      </c>
      <c r="N24" s="76">
        <v>0.2142</v>
      </c>
      <c r="O24" s="71">
        <v>0.7108</v>
      </c>
      <c r="P24" s="77">
        <v>34.7692</v>
      </c>
      <c r="Q24" s="78">
        <v>8304</v>
      </c>
      <c r="R24" s="71">
        <v>38.5367</v>
      </c>
      <c r="S24" s="78">
        <v>9204</v>
      </c>
      <c r="T24" s="71">
        <v>50.1654</v>
      </c>
      <c r="U24" s="70">
        <v>-9.3</v>
      </c>
      <c r="V24" s="70">
        <v>-4</v>
      </c>
      <c r="W24" s="71" t="s">
        <v>57</v>
      </c>
      <c r="X24" s="80"/>
      <c r="Y24" s="81"/>
      <c r="AA24" s="73"/>
      <c r="AB24" s="74"/>
      <c r="AC24"/>
    </row>
    <row r="25" spans="2:29" ht="12.75">
      <c r="B25" s="64">
        <v>12</v>
      </c>
      <c r="C25" s="75">
        <v>94.7731</v>
      </c>
      <c r="D25" s="76">
        <v>2.97</v>
      </c>
      <c r="E25" s="76">
        <v>0.9996</v>
      </c>
      <c r="F25" s="76">
        <v>0.1632</v>
      </c>
      <c r="G25" s="76">
        <v>0.1642</v>
      </c>
      <c r="H25" s="76" t="s">
        <v>54</v>
      </c>
      <c r="I25" s="76">
        <v>0.033</v>
      </c>
      <c r="J25" s="76">
        <v>0.0231</v>
      </c>
      <c r="K25" s="76">
        <v>0.0115</v>
      </c>
      <c r="L25" s="76">
        <v>0.0091</v>
      </c>
      <c r="M25" s="76">
        <v>0.6452</v>
      </c>
      <c r="N25" s="76">
        <v>0.2073</v>
      </c>
      <c r="O25" s="71">
        <v>0.7105</v>
      </c>
      <c r="P25" s="77">
        <v>34.7671</v>
      </c>
      <c r="Q25" s="78">
        <v>8304</v>
      </c>
      <c r="R25" s="71">
        <v>38.5347</v>
      </c>
      <c r="S25" s="78">
        <v>9203</v>
      </c>
      <c r="T25" s="71">
        <v>50.1727</v>
      </c>
      <c r="U25" s="70">
        <v>-9.6</v>
      </c>
      <c r="V25" s="70">
        <v>-4.3</v>
      </c>
      <c r="W25" s="71"/>
      <c r="X25" s="80"/>
      <c r="Y25" s="81"/>
      <c r="AA25" s="73"/>
      <c r="AB25" s="74"/>
      <c r="AC25"/>
    </row>
    <row r="26" spans="2:29" ht="12.75">
      <c r="B26" s="64">
        <v>13</v>
      </c>
      <c r="C26" s="75"/>
      <c r="D26" s="76"/>
      <c r="E26" s="76"/>
      <c r="F26" s="76"/>
      <c r="G26" s="76"/>
      <c r="H26" s="66"/>
      <c r="I26" s="76"/>
      <c r="J26" s="76"/>
      <c r="K26" s="76"/>
      <c r="L26" s="76"/>
      <c r="M26" s="76"/>
      <c r="N26" s="76"/>
      <c r="O26" s="71"/>
      <c r="P26" s="77"/>
      <c r="Q26" s="78"/>
      <c r="R26" s="71"/>
      <c r="S26" s="78"/>
      <c r="T26" s="71"/>
      <c r="U26" s="70"/>
      <c r="V26" s="70"/>
      <c r="W26" s="71"/>
      <c r="X26" s="80"/>
      <c r="Y26" s="81"/>
      <c r="AA26" s="73"/>
      <c r="AB26" s="74"/>
      <c r="AC26"/>
    </row>
    <row r="27" spans="2:29" ht="12.75">
      <c r="B27" s="64">
        <v>14</v>
      </c>
      <c r="C27" s="75"/>
      <c r="D27" s="76"/>
      <c r="E27" s="76"/>
      <c r="F27" s="76"/>
      <c r="G27" s="76"/>
      <c r="H27" s="66"/>
      <c r="I27" s="76"/>
      <c r="J27" s="76"/>
      <c r="K27" s="76"/>
      <c r="L27" s="76"/>
      <c r="M27" s="76"/>
      <c r="N27" s="76"/>
      <c r="O27" s="71"/>
      <c r="P27" s="77"/>
      <c r="Q27" s="78"/>
      <c r="R27" s="71"/>
      <c r="S27" s="78"/>
      <c r="T27" s="71"/>
      <c r="U27" s="70"/>
      <c r="V27" s="70"/>
      <c r="W27" s="71"/>
      <c r="X27" s="80"/>
      <c r="Y27" s="81"/>
      <c r="AA27" s="73"/>
      <c r="AB27" s="74"/>
      <c r="AC27"/>
    </row>
    <row r="28" spans="2:29" ht="12.75">
      <c r="B28" s="64">
        <v>15</v>
      </c>
      <c r="C28" s="75">
        <v>94.6182</v>
      </c>
      <c r="D28" s="76">
        <v>3.0308</v>
      </c>
      <c r="E28" s="76">
        <v>1.0036</v>
      </c>
      <c r="F28" s="76">
        <v>0.1614</v>
      </c>
      <c r="G28" s="76">
        <v>0.1677</v>
      </c>
      <c r="H28" s="76" t="s">
        <v>54</v>
      </c>
      <c r="I28" s="76">
        <v>0.0342</v>
      </c>
      <c r="J28" s="76">
        <v>0.0243</v>
      </c>
      <c r="K28" s="76">
        <v>0.0158</v>
      </c>
      <c r="L28" s="76">
        <v>0.0101</v>
      </c>
      <c r="M28" s="76">
        <v>0.7131</v>
      </c>
      <c r="N28" s="76">
        <v>0.2198</v>
      </c>
      <c r="O28" s="71">
        <v>0.7116</v>
      </c>
      <c r="P28" s="77">
        <v>34.7673</v>
      </c>
      <c r="Q28" s="78">
        <v>8304</v>
      </c>
      <c r="R28" s="71">
        <v>38.5339</v>
      </c>
      <c r="S28" s="78">
        <v>9203</v>
      </c>
      <c r="T28" s="71">
        <v>50.1325</v>
      </c>
      <c r="U28" s="70">
        <v>-9.9</v>
      </c>
      <c r="V28" s="70">
        <v>-4.9</v>
      </c>
      <c r="W28" s="71"/>
      <c r="X28" s="80"/>
      <c r="Y28" s="81"/>
      <c r="AA28" s="73"/>
      <c r="AB28" s="74"/>
      <c r="AC28"/>
    </row>
    <row r="29" spans="2:29" ht="12.75">
      <c r="B29" s="5">
        <v>16</v>
      </c>
      <c r="C29" s="82">
        <v>94.8576</v>
      </c>
      <c r="D29" s="76">
        <v>2.8966</v>
      </c>
      <c r="E29" s="76">
        <v>0.9662</v>
      </c>
      <c r="F29" s="76">
        <v>0.1594</v>
      </c>
      <c r="G29" s="76">
        <v>0.1602</v>
      </c>
      <c r="H29" s="76" t="s">
        <v>54</v>
      </c>
      <c r="I29" s="76">
        <v>0.0327</v>
      </c>
      <c r="J29" s="76">
        <v>0.0229</v>
      </c>
      <c r="K29" s="76">
        <v>0.0143</v>
      </c>
      <c r="L29" s="76">
        <v>0.009</v>
      </c>
      <c r="M29" s="76">
        <v>0.6767</v>
      </c>
      <c r="N29" s="76">
        <v>0.2036</v>
      </c>
      <c r="O29" s="71">
        <v>0.7097</v>
      </c>
      <c r="P29" s="77">
        <v>34.7184</v>
      </c>
      <c r="Q29" s="78">
        <v>8292</v>
      </c>
      <c r="R29" s="71">
        <v>38.4822</v>
      </c>
      <c r="S29" s="78">
        <v>9191</v>
      </c>
      <c r="T29" s="71">
        <v>50.1317</v>
      </c>
      <c r="U29" s="70">
        <v>-13.5</v>
      </c>
      <c r="V29" s="70">
        <v>-6.4</v>
      </c>
      <c r="W29" s="71"/>
      <c r="X29" s="80">
        <v>0.0005</v>
      </c>
      <c r="Y29" s="81" t="s">
        <v>55</v>
      </c>
      <c r="AA29" s="73"/>
      <c r="AB29" s="74"/>
      <c r="AC29"/>
    </row>
    <row r="30" spans="2:29" ht="12.75">
      <c r="B30" s="5">
        <v>17</v>
      </c>
      <c r="C30" s="82">
        <v>94.7427</v>
      </c>
      <c r="D30" s="76">
        <v>2.9597</v>
      </c>
      <c r="E30" s="76">
        <v>0.966</v>
      </c>
      <c r="F30" s="76">
        <v>0.1554</v>
      </c>
      <c r="G30" s="76">
        <v>0.1601</v>
      </c>
      <c r="H30" s="76">
        <v>0.0011</v>
      </c>
      <c r="I30" s="76">
        <v>0.0328</v>
      </c>
      <c r="J30" s="76">
        <v>0.0234</v>
      </c>
      <c r="K30" s="76">
        <v>0.0157</v>
      </c>
      <c r="L30" s="76">
        <v>0.0092</v>
      </c>
      <c r="M30" s="76">
        <v>0.7224</v>
      </c>
      <c r="N30" s="76">
        <v>0.2116</v>
      </c>
      <c r="O30" s="71">
        <v>0.7104</v>
      </c>
      <c r="P30" s="77">
        <v>34.7163</v>
      </c>
      <c r="Q30" s="78">
        <v>8291</v>
      </c>
      <c r="R30" s="71">
        <v>38.4792</v>
      </c>
      <c r="S30" s="78">
        <v>9190</v>
      </c>
      <c r="T30" s="71">
        <v>50.1039</v>
      </c>
      <c r="U30" s="70">
        <v>-11.5</v>
      </c>
      <c r="V30" s="70">
        <v>-6</v>
      </c>
      <c r="W30" s="71"/>
      <c r="X30" s="80"/>
      <c r="Y30" s="81"/>
      <c r="AA30" s="73"/>
      <c r="AB30" s="74"/>
      <c r="AC30"/>
    </row>
    <row r="31" spans="2:29" ht="12.75">
      <c r="B31" s="5">
        <v>18</v>
      </c>
      <c r="C31" s="72">
        <v>94.9456</v>
      </c>
      <c r="D31" s="71">
        <v>2.8239</v>
      </c>
      <c r="E31" s="71">
        <v>0.9429</v>
      </c>
      <c r="F31" s="71">
        <v>0.1591</v>
      </c>
      <c r="G31" s="71">
        <v>0.1603</v>
      </c>
      <c r="H31" s="66" t="s">
        <v>54</v>
      </c>
      <c r="I31" s="71">
        <v>0.0333</v>
      </c>
      <c r="J31" s="71">
        <v>0.0233</v>
      </c>
      <c r="K31" s="71">
        <v>0.015</v>
      </c>
      <c r="L31" s="71">
        <v>0.0093</v>
      </c>
      <c r="M31" s="71">
        <v>0.6891</v>
      </c>
      <c r="N31" s="71">
        <v>0.1975</v>
      </c>
      <c r="O31" s="71">
        <v>0.709</v>
      </c>
      <c r="P31" s="77">
        <v>34.6868</v>
      </c>
      <c r="Q31" s="78">
        <v>8284</v>
      </c>
      <c r="R31" s="71">
        <v>38.4482</v>
      </c>
      <c r="S31" s="78">
        <v>9183</v>
      </c>
      <c r="T31" s="71">
        <v>50.111</v>
      </c>
      <c r="U31" s="70">
        <v>-12.4</v>
      </c>
      <c r="V31" s="70">
        <v>-5.7</v>
      </c>
      <c r="W31" s="71"/>
      <c r="X31" s="80"/>
      <c r="Y31" s="81"/>
      <c r="AA31" s="73"/>
      <c r="AB31" s="74"/>
      <c r="AC31"/>
    </row>
    <row r="32" spans="2:29" ht="12.75" customHeight="1">
      <c r="B32" s="5">
        <v>19</v>
      </c>
      <c r="C32" s="72">
        <v>94.9271</v>
      </c>
      <c r="D32" s="71">
        <v>2.8358</v>
      </c>
      <c r="E32" s="71">
        <v>0.9459</v>
      </c>
      <c r="F32" s="71">
        <v>0.1593</v>
      </c>
      <c r="G32" s="71">
        <v>0.161</v>
      </c>
      <c r="H32" s="71" t="s">
        <v>54</v>
      </c>
      <c r="I32" s="71">
        <v>0.0333</v>
      </c>
      <c r="J32" s="71">
        <v>0.0233</v>
      </c>
      <c r="K32" s="71">
        <v>0.0162</v>
      </c>
      <c r="L32" s="71">
        <v>0.0098</v>
      </c>
      <c r="M32" s="71">
        <v>0.6892</v>
      </c>
      <c r="N32" s="71">
        <v>0.1983</v>
      </c>
      <c r="O32" s="71">
        <v>0.7092</v>
      </c>
      <c r="P32" s="77">
        <v>34.6933</v>
      </c>
      <c r="Q32" s="78">
        <v>8286</v>
      </c>
      <c r="R32" s="71">
        <v>38.4552</v>
      </c>
      <c r="S32" s="78">
        <v>9184</v>
      </c>
      <c r="T32" s="71">
        <v>50.1141</v>
      </c>
      <c r="U32" s="70">
        <v>-11.1</v>
      </c>
      <c r="V32" s="70">
        <v>-3.7</v>
      </c>
      <c r="W32" s="71"/>
      <c r="X32" s="79"/>
      <c r="Y32" s="79"/>
      <c r="AA32" s="73"/>
      <c r="AB32" s="74"/>
      <c r="AC32"/>
    </row>
    <row r="33" spans="2:29" ht="12.75">
      <c r="B33" s="5">
        <v>20</v>
      </c>
      <c r="C33" s="72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7"/>
      <c r="Q33" s="78"/>
      <c r="R33" s="71"/>
      <c r="S33" s="78"/>
      <c r="T33" s="71"/>
      <c r="U33" s="70"/>
      <c r="V33" s="70"/>
      <c r="W33" s="71"/>
      <c r="X33" s="71"/>
      <c r="Y33" s="72"/>
      <c r="AA33" s="73"/>
      <c r="AB33" s="74"/>
      <c r="AC33"/>
    </row>
    <row r="34" spans="2:29" ht="12.75">
      <c r="B34" s="5">
        <v>21</v>
      </c>
      <c r="C34" s="72"/>
      <c r="D34" s="71"/>
      <c r="E34" s="71"/>
      <c r="F34" s="71"/>
      <c r="G34" s="71"/>
      <c r="H34" s="66"/>
      <c r="I34" s="71"/>
      <c r="J34" s="71"/>
      <c r="K34" s="71"/>
      <c r="L34" s="71"/>
      <c r="M34" s="71"/>
      <c r="N34" s="71"/>
      <c r="O34" s="71"/>
      <c r="P34" s="77"/>
      <c r="Q34" s="78"/>
      <c r="R34" s="71"/>
      <c r="S34" s="78"/>
      <c r="T34" s="71"/>
      <c r="U34" s="70"/>
      <c r="V34" s="70"/>
      <c r="W34" s="71"/>
      <c r="X34" s="72"/>
      <c r="Y34" s="72"/>
      <c r="AA34" s="73"/>
      <c r="AB34" s="74"/>
      <c r="AC34"/>
    </row>
    <row r="35" spans="2:29" ht="12.75">
      <c r="B35" s="5">
        <v>22</v>
      </c>
      <c r="C35" s="72">
        <v>94.9375</v>
      </c>
      <c r="D35" s="71">
        <v>2.8112</v>
      </c>
      <c r="E35" s="71">
        <v>0.9374</v>
      </c>
      <c r="F35" s="71">
        <v>0.1586</v>
      </c>
      <c r="G35" s="71">
        <v>0.1613</v>
      </c>
      <c r="H35" s="66">
        <v>0.0011</v>
      </c>
      <c r="I35" s="71">
        <v>0.0335</v>
      </c>
      <c r="J35" s="71">
        <v>0.0235</v>
      </c>
      <c r="K35" s="71">
        <v>0.0154</v>
      </c>
      <c r="L35" s="71">
        <v>0.01</v>
      </c>
      <c r="M35" s="71">
        <v>0.7021</v>
      </c>
      <c r="N35" s="71">
        <v>0.2086</v>
      </c>
      <c r="O35" s="71">
        <v>0.7091</v>
      </c>
      <c r="P35" s="77">
        <v>34.6738</v>
      </c>
      <c r="Q35" s="78">
        <v>8281</v>
      </c>
      <c r="R35" s="71">
        <v>38.434</v>
      </c>
      <c r="S35" s="78">
        <v>9179</v>
      </c>
      <c r="T35" s="71">
        <v>50.0892</v>
      </c>
      <c r="U35" s="70">
        <v>-11.1</v>
      </c>
      <c r="V35" s="70">
        <v>-3.1</v>
      </c>
      <c r="W35" s="71"/>
      <c r="X35" s="71"/>
      <c r="Y35" s="72"/>
      <c r="AA35" s="73"/>
      <c r="AB35" s="74"/>
      <c r="AC35"/>
    </row>
    <row r="36" spans="2:29" ht="12.75">
      <c r="B36" s="5">
        <v>23</v>
      </c>
      <c r="C36" s="72">
        <v>95.0137</v>
      </c>
      <c r="D36" s="71">
        <v>2.7565</v>
      </c>
      <c r="E36" s="71">
        <v>0.9191</v>
      </c>
      <c r="F36" s="71">
        <v>0.1513</v>
      </c>
      <c r="G36" s="71">
        <v>0.1549</v>
      </c>
      <c r="H36" s="71" t="s">
        <v>54</v>
      </c>
      <c r="I36" s="71">
        <v>0.0314</v>
      </c>
      <c r="J36" s="71">
        <v>0.0221</v>
      </c>
      <c r="K36" s="71">
        <v>0.0165</v>
      </c>
      <c r="L36" s="71">
        <v>0.0093</v>
      </c>
      <c r="M36" s="71">
        <v>0.722</v>
      </c>
      <c r="N36" s="71">
        <v>0.2026</v>
      </c>
      <c r="O36" s="71">
        <v>0.7083</v>
      </c>
      <c r="P36" s="77">
        <v>34.6323</v>
      </c>
      <c r="Q36" s="78">
        <v>8271</v>
      </c>
      <c r="R36" s="71">
        <v>38.3893</v>
      </c>
      <c r="S36" s="78">
        <v>9169</v>
      </c>
      <c r="T36" s="71">
        <v>50.0596</v>
      </c>
      <c r="U36" s="70">
        <v>-11.4</v>
      </c>
      <c r="V36" s="70">
        <v>-3.3</v>
      </c>
      <c r="W36" s="71"/>
      <c r="X36" s="71"/>
      <c r="Y36" s="72"/>
      <c r="AA36" s="73"/>
      <c r="AB36" s="74"/>
      <c r="AC36"/>
    </row>
    <row r="37" spans="2:29" ht="12.75">
      <c r="B37" s="5">
        <v>24</v>
      </c>
      <c r="C37" s="72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7"/>
      <c r="Q37" s="78"/>
      <c r="R37" s="71"/>
      <c r="S37" s="78"/>
      <c r="T37" s="71"/>
      <c r="U37" s="70"/>
      <c r="V37" s="70"/>
      <c r="W37" s="71"/>
      <c r="X37" s="71"/>
      <c r="Y37" s="83"/>
      <c r="AA37" s="73"/>
      <c r="AB37" s="74"/>
      <c r="AC37"/>
    </row>
    <row r="38" spans="2:29" ht="12.75">
      <c r="B38" s="5">
        <v>25</v>
      </c>
      <c r="C38" s="72">
        <v>95.1221</v>
      </c>
      <c r="D38" s="71">
        <v>2.6889</v>
      </c>
      <c r="E38" s="71">
        <v>0.8954</v>
      </c>
      <c r="F38" s="71">
        <v>0.1446</v>
      </c>
      <c r="G38" s="71">
        <v>0.1482</v>
      </c>
      <c r="H38" s="66" t="s">
        <v>54</v>
      </c>
      <c r="I38" s="71">
        <v>0.0294</v>
      </c>
      <c r="J38" s="71">
        <v>0.0206</v>
      </c>
      <c r="K38" s="71">
        <v>0.012</v>
      </c>
      <c r="L38" s="71">
        <v>0.0095</v>
      </c>
      <c r="M38" s="71">
        <v>0.7281</v>
      </c>
      <c r="N38" s="71">
        <v>0.2003</v>
      </c>
      <c r="O38" s="71">
        <v>0.7072</v>
      </c>
      <c r="P38" s="77">
        <v>34.5814</v>
      </c>
      <c r="Q38" s="78">
        <v>8259</v>
      </c>
      <c r="R38" s="71">
        <v>38.3347</v>
      </c>
      <c r="S38" s="78">
        <v>9156</v>
      </c>
      <c r="T38" s="71">
        <v>50.0278</v>
      </c>
      <c r="U38" s="70">
        <v>-12</v>
      </c>
      <c r="V38" s="70">
        <v>-3</v>
      </c>
      <c r="W38" s="71" t="s">
        <v>57</v>
      </c>
      <c r="X38" s="71"/>
      <c r="Y38" s="72"/>
      <c r="AA38" s="73"/>
      <c r="AB38" s="74"/>
      <c r="AC38"/>
    </row>
    <row r="39" spans="2:29" ht="12.75">
      <c r="B39" s="5">
        <v>26</v>
      </c>
      <c r="C39" s="72">
        <v>95.0678</v>
      </c>
      <c r="D39" s="71">
        <v>2.7207</v>
      </c>
      <c r="E39" s="71">
        <v>0.9119</v>
      </c>
      <c r="F39" s="71">
        <v>0.1452</v>
      </c>
      <c r="G39" s="71">
        <v>0.1497</v>
      </c>
      <c r="H39" s="66" t="s">
        <v>54</v>
      </c>
      <c r="I39" s="71">
        <v>0.0298</v>
      </c>
      <c r="J39" s="71">
        <v>0.021</v>
      </c>
      <c r="K39" s="71">
        <v>0.0133</v>
      </c>
      <c r="L39" s="71">
        <v>0.0093</v>
      </c>
      <c r="M39" s="71">
        <v>0.7288</v>
      </c>
      <c r="N39" s="71">
        <v>0.2018</v>
      </c>
      <c r="O39" s="71">
        <v>0.7077</v>
      </c>
      <c r="P39" s="77">
        <v>34.6017</v>
      </c>
      <c r="Q39" s="78">
        <v>8264</v>
      </c>
      <c r="R39" s="71">
        <v>38.3565</v>
      </c>
      <c r="S39" s="78">
        <v>9161</v>
      </c>
      <c r="T39" s="71">
        <v>50.0388</v>
      </c>
      <c r="U39" s="70">
        <v>-12.2</v>
      </c>
      <c r="V39" s="70">
        <v>-3.5</v>
      </c>
      <c r="W39" s="71"/>
      <c r="X39" s="71"/>
      <c r="Y39" s="72"/>
      <c r="AA39" s="73"/>
      <c r="AB39" s="74"/>
      <c r="AC39"/>
    </row>
    <row r="40" spans="2:29" ht="12.75">
      <c r="B40" s="5">
        <v>27</v>
      </c>
      <c r="C40" s="72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7"/>
      <c r="Q40" s="78"/>
      <c r="R40" s="71"/>
      <c r="S40" s="78"/>
      <c r="T40" s="71"/>
      <c r="U40" s="70"/>
      <c r="V40" s="70"/>
      <c r="W40" s="71"/>
      <c r="X40" s="71"/>
      <c r="Y40" s="72"/>
      <c r="AA40" s="73"/>
      <c r="AB40" s="74"/>
      <c r="AC40"/>
    </row>
    <row r="41" spans="2:29" ht="12.75">
      <c r="B41" s="5">
        <v>28</v>
      </c>
      <c r="C41" s="72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7"/>
      <c r="Q41" s="78"/>
      <c r="R41" s="71"/>
      <c r="S41" s="78"/>
      <c r="T41" s="71"/>
      <c r="U41" s="70"/>
      <c r="V41" s="70"/>
      <c r="W41" s="71"/>
      <c r="X41" s="71"/>
      <c r="Y41" s="72"/>
      <c r="AA41" s="73"/>
      <c r="AB41" s="74"/>
      <c r="AC41"/>
    </row>
    <row r="42" spans="2:29" ht="12.75" customHeight="1">
      <c r="B42" s="5">
        <v>29</v>
      </c>
      <c r="C42" s="72">
        <v>95.2508</v>
      </c>
      <c r="D42" s="71">
        <v>2.6402</v>
      </c>
      <c r="E42" s="71">
        <v>0.8708</v>
      </c>
      <c r="F42" s="71">
        <v>0.1427</v>
      </c>
      <c r="G42" s="71">
        <v>0.1497</v>
      </c>
      <c r="H42" s="71" t="s">
        <v>54</v>
      </c>
      <c r="I42" s="71">
        <v>0.0283</v>
      </c>
      <c r="J42" s="71">
        <v>0.021</v>
      </c>
      <c r="K42" s="71">
        <v>0.0133</v>
      </c>
      <c r="L42" s="71">
        <v>0.0097</v>
      </c>
      <c r="M42" s="71">
        <v>0.7288</v>
      </c>
      <c r="N42" s="71">
        <v>0.1791</v>
      </c>
      <c r="O42" s="71">
        <v>0.706</v>
      </c>
      <c r="P42" s="77">
        <v>34.5599</v>
      </c>
      <c r="Q42" s="78">
        <v>8264</v>
      </c>
      <c r="R42" s="71">
        <v>38.3565</v>
      </c>
      <c r="S42" s="78">
        <v>9191</v>
      </c>
      <c r="T42" s="71">
        <v>50.0401</v>
      </c>
      <c r="U42" s="70">
        <v>-10.3</v>
      </c>
      <c r="V42" s="70">
        <v>-2.9</v>
      </c>
      <c r="W42" s="71"/>
      <c r="X42" s="71"/>
      <c r="Y42" s="72"/>
      <c r="AA42" s="73"/>
      <c r="AB42" s="74"/>
      <c r="AC42"/>
    </row>
    <row r="43" spans="2:29" ht="12.75" customHeight="1">
      <c r="B43" s="5">
        <v>30</v>
      </c>
      <c r="C43" s="72">
        <v>95.0964</v>
      </c>
      <c r="D43" s="71">
        <v>2.7713</v>
      </c>
      <c r="E43" s="71">
        <v>0.8943</v>
      </c>
      <c r="F43" s="71">
        <v>0.1462</v>
      </c>
      <c r="G43" s="71">
        <v>0.1454</v>
      </c>
      <c r="H43" s="71" t="s">
        <v>54</v>
      </c>
      <c r="I43" s="71">
        <v>0.0291</v>
      </c>
      <c r="J43" s="71">
        <v>0.0201</v>
      </c>
      <c r="K43" s="71">
        <v>0.0112</v>
      </c>
      <c r="L43" s="71">
        <v>0.0092</v>
      </c>
      <c r="M43" s="71">
        <v>0.6845</v>
      </c>
      <c r="N43" s="71">
        <v>0.1917</v>
      </c>
      <c r="O43" s="71">
        <v>0.7073</v>
      </c>
      <c r="P43" s="77">
        <v>34.617</v>
      </c>
      <c r="Q43" s="78">
        <v>8268</v>
      </c>
      <c r="R43" s="71">
        <v>38.3736</v>
      </c>
      <c r="S43" s="78">
        <v>9165</v>
      </c>
      <c r="T43" s="71">
        <v>50.0756</v>
      </c>
      <c r="U43" s="70">
        <v>-10.3</v>
      </c>
      <c r="V43" s="70">
        <v>-4</v>
      </c>
      <c r="W43" s="71"/>
      <c r="X43" s="71"/>
      <c r="Y43" s="72"/>
      <c r="AA43" s="73"/>
      <c r="AB43" s="74"/>
      <c r="AC43"/>
    </row>
    <row r="44" spans="2:29" ht="12.75" customHeight="1">
      <c r="B44" s="5">
        <v>31</v>
      </c>
      <c r="C44" s="72">
        <v>95.0354</v>
      </c>
      <c r="D44" s="71">
        <v>2.8055</v>
      </c>
      <c r="E44" s="71">
        <v>0.9046</v>
      </c>
      <c r="F44" s="71">
        <v>0.1471</v>
      </c>
      <c r="G44" s="71">
        <v>0.1465</v>
      </c>
      <c r="H44" s="71" t="s">
        <v>54</v>
      </c>
      <c r="I44" s="71">
        <v>0.0299</v>
      </c>
      <c r="J44" s="71">
        <v>0.0206</v>
      </c>
      <c r="K44" s="71">
        <v>0.0125</v>
      </c>
      <c r="L44" s="71">
        <v>0.009</v>
      </c>
      <c r="M44" s="71">
        <v>0.6913</v>
      </c>
      <c r="N44" s="71">
        <v>0.1969</v>
      </c>
      <c r="O44" s="71">
        <v>0.7078</v>
      </c>
      <c r="P44" s="77">
        <v>34.6319</v>
      </c>
      <c r="Q44" s="78">
        <v>8271</v>
      </c>
      <c r="R44" s="71">
        <v>38.3894</v>
      </c>
      <c r="S44" s="78">
        <v>9169</v>
      </c>
      <c r="T44" s="71">
        <v>50.0778</v>
      </c>
      <c r="U44" s="70">
        <v>-14.9</v>
      </c>
      <c r="V44" s="70">
        <v>-7</v>
      </c>
      <c r="W44" s="71"/>
      <c r="X44" s="71"/>
      <c r="Y44" s="72"/>
      <c r="AA44" s="73"/>
      <c r="AB44" s="74"/>
      <c r="AC44"/>
    </row>
    <row r="45" spans="2:29" ht="15.75" customHeight="1">
      <c r="B45" s="5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71"/>
      <c r="P45" s="84"/>
      <c r="Q45" s="85">
        <f>AVERAGE(Q14:Q44)</f>
        <v>8300.136363636364</v>
      </c>
      <c r="R45" s="84"/>
      <c r="S45" s="86"/>
      <c r="T45" s="84"/>
      <c r="U45" s="70"/>
      <c r="V45" s="70"/>
      <c r="W45" s="71"/>
      <c r="X45" s="71"/>
      <c r="Y45" s="72"/>
      <c r="Z45" s="87"/>
      <c r="AA45" s="73"/>
      <c r="AB45" s="74"/>
      <c r="AC45"/>
    </row>
    <row r="46" spans="2:29" ht="12.75" customHeight="1">
      <c r="B46" s="88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AA46" s="73"/>
      <c r="AB46" s="74"/>
      <c r="AC46"/>
    </row>
    <row r="47" spans="3:29" ht="4.5" customHeight="1">
      <c r="C47" s="1"/>
      <c r="D47" s="1"/>
      <c r="AA47" s="73"/>
      <c r="AB47" s="74" t="str">
        <f>IF(AA47=100,"ОК"," ")</f>
        <v> </v>
      </c>
      <c r="AC47"/>
    </row>
    <row r="48" spans="3:29" ht="14.25" customHeight="1">
      <c r="C48" s="3" t="s">
        <v>58</v>
      </c>
      <c r="D48" s="3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 t="s">
        <v>10</v>
      </c>
      <c r="Q48" s="90"/>
      <c r="R48" s="90"/>
      <c r="S48" s="90"/>
      <c r="T48" s="91"/>
      <c r="U48" s="4"/>
      <c r="V48" s="4"/>
      <c r="W48" s="42">
        <v>42613</v>
      </c>
      <c r="X48" s="43"/>
      <c r="Y48" s="92"/>
      <c r="AA48" s="73"/>
      <c r="AB48" s="74" t="str">
        <f>IF(AA48=100,"ОК"," ")</f>
        <v> </v>
      </c>
      <c r="AC48"/>
    </row>
    <row r="49" spans="3:29" ht="14.25" customHeight="1" hidden="1">
      <c r="C49" s="1"/>
      <c r="D49" s="1" t="s">
        <v>4</v>
      </c>
      <c r="O49" s="2"/>
      <c r="P49" s="93" t="s">
        <v>5</v>
      </c>
      <c r="Q49" s="93"/>
      <c r="T49" s="2"/>
      <c r="U49" s="94" t="s">
        <v>0</v>
      </c>
      <c r="W49" s="2"/>
      <c r="X49" s="94" t="s">
        <v>2</v>
      </c>
      <c r="AA49" s="73" t="e">
        <f>SUM(#REF!,#REF!)</f>
        <v>#REF!</v>
      </c>
      <c r="AB49" s="74"/>
      <c r="AC49"/>
    </row>
    <row r="50" spans="3:29" ht="33" customHeight="1">
      <c r="C50" s="3" t="s">
        <v>59</v>
      </c>
      <c r="D50" s="3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 t="s">
        <v>1</v>
      </c>
      <c r="P50" s="90" t="s">
        <v>60</v>
      </c>
      <c r="Q50" s="90"/>
      <c r="R50" s="90"/>
      <c r="S50" s="90"/>
      <c r="T50" s="90"/>
      <c r="U50" s="4"/>
      <c r="V50" s="4"/>
      <c r="W50" s="42">
        <v>42613</v>
      </c>
      <c r="X50" s="43"/>
      <c r="Y50" s="90"/>
      <c r="AA50" s="73"/>
      <c r="AB50" s="74"/>
      <c r="AC50"/>
    </row>
    <row r="51" spans="3:24" ht="12.75">
      <c r="C51" s="1"/>
      <c r="D51" s="1" t="s">
        <v>61</v>
      </c>
      <c r="O51" s="2"/>
      <c r="P51" s="94" t="s">
        <v>5</v>
      </c>
      <c r="Q51" s="94"/>
      <c r="T51" s="2"/>
      <c r="U51" s="94" t="s">
        <v>0</v>
      </c>
      <c r="W51" s="2"/>
      <c r="X51" t="s">
        <v>2</v>
      </c>
    </row>
    <row r="54" ht="18" customHeight="1"/>
  </sheetData>
  <sheetProtection/>
  <mergeCells count="32">
    <mergeCell ref="R11:R13"/>
    <mergeCell ref="S11:S13"/>
    <mergeCell ref="T11:T13"/>
    <mergeCell ref="C46:Y46"/>
    <mergeCell ref="W48:X48"/>
    <mergeCell ref="W50:X50"/>
    <mergeCell ref="L11:L13"/>
    <mergeCell ref="M11:M13"/>
    <mergeCell ref="N11:N13"/>
    <mergeCell ref="O11:O13"/>
    <mergeCell ref="P11:P13"/>
    <mergeCell ref="Q11:Q13"/>
    <mergeCell ref="Y10:Y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C6:AA6"/>
    <mergeCell ref="B7:AC7"/>
    <mergeCell ref="B8:AC8"/>
    <mergeCell ref="B10:B13"/>
    <mergeCell ref="C10:N10"/>
    <mergeCell ref="O10:T10"/>
    <mergeCell ref="U10:U13"/>
    <mergeCell ref="V10:V13"/>
    <mergeCell ref="W10:W13"/>
    <mergeCell ref="X10:X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8"/>
  <sheetViews>
    <sheetView zoomScalePageLayoutView="0" workbookViewId="0" topLeftCell="A19">
      <selection activeCell="B7" sqref="B7:AC7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7" max="7" width="8.125" style="0" customWidth="1"/>
    <col min="8" max="8" width="0.37109375" style="0" hidden="1" customWidth="1"/>
    <col min="9" max="15" width="9.125" style="0" hidden="1" customWidth="1"/>
    <col min="17" max="18" width="9.125" style="0" hidden="1" customWidth="1"/>
    <col min="20" max="20" width="1.75390625" style="0" customWidth="1"/>
    <col min="24" max="24" width="8.75390625" style="0" customWidth="1"/>
    <col min="25" max="32" width="9.125" style="0" hidden="1" customWidth="1"/>
    <col min="33" max="33" width="11.00390625" style="0" customWidth="1"/>
  </cols>
  <sheetData>
    <row r="1" ht="12.75">
      <c r="B1" s="6" t="s">
        <v>6</v>
      </c>
    </row>
    <row r="2" ht="12.75">
      <c r="B2" s="6" t="s">
        <v>7</v>
      </c>
    </row>
    <row r="3" ht="12.75">
      <c r="B3" s="7" t="s">
        <v>8</v>
      </c>
    </row>
    <row r="5" spans="2:29" ht="12.75">
      <c r="B5" s="26" t="s">
        <v>11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2:29" ht="14.25">
      <c r="B6" s="27" t="s">
        <v>18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2:29" ht="15">
      <c r="B7" s="28" t="s">
        <v>19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10" spans="2:34" ht="26.25" customHeight="1">
      <c r="B10" s="29" t="s">
        <v>3</v>
      </c>
      <c r="C10" s="30" t="s">
        <v>12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8"/>
      <c r="AE10" s="8"/>
      <c r="AF10" s="8"/>
      <c r="AG10" s="31" t="s">
        <v>13</v>
      </c>
      <c r="AH10" s="32" t="s">
        <v>9</v>
      </c>
    </row>
    <row r="11" spans="2:34" ht="122.25" customHeight="1">
      <c r="B11" s="29"/>
      <c r="C11" s="33" t="s">
        <v>20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9" t="s">
        <v>14</v>
      </c>
      <c r="AE11" s="9" t="s">
        <v>15</v>
      </c>
      <c r="AF11" s="9" t="s">
        <v>16</v>
      </c>
      <c r="AG11" s="31"/>
      <c r="AH11" s="32"/>
    </row>
    <row r="12" spans="2:34" ht="14.25">
      <c r="B12" s="10">
        <v>1</v>
      </c>
      <c r="C12" s="36">
        <f>AG12</f>
        <v>0.411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8"/>
      <c r="Y12" s="19">
        <v>5.083</v>
      </c>
      <c r="Z12" s="19">
        <v>5.083</v>
      </c>
      <c r="AA12" s="19">
        <v>5.083</v>
      </c>
      <c r="AB12" s="19">
        <v>5.083</v>
      </c>
      <c r="AC12" s="19">
        <v>5.083</v>
      </c>
      <c r="AD12" s="11">
        <v>0</v>
      </c>
      <c r="AE12" s="8"/>
      <c r="AF12" s="8"/>
      <c r="AG12" s="20">
        <v>0.411</v>
      </c>
      <c r="AH12" s="22">
        <v>34.9703</v>
      </c>
    </row>
    <row r="13" spans="2:34" ht="14.25">
      <c r="B13" s="10">
        <v>2</v>
      </c>
      <c r="C13" s="36">
        <f aca="true" t="shared" si="0" ref="C13:C42">AG13</f>
        <v>0.504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8"/>
      <c r="Y13" s="19">
        <v>5.072</v>
      </c>
      <c r="Z13" s="19">
        <v>5.072</v>
      </c>
      <c r="AA13" s="19">
        <v>5.072</v>
      </c>
      <c r="AB13" s="19">
        <v>5.072</v>
      </c>
      <c r="AC13" s="19">
        <v>5.072</v>
      </c>
      <c r="AD13" s="11">
        <v>0</v>
      </c>
      <c r="AE13" s="8"/>
      <c r="AF13" s="8"/>
      <c r="AG13" s="21">
        <v>0.504</v>
      </c>
      <c r="AH13" s="22">
        <v>34.9946</v>
      </c>
    </row>
    <row r="14" spans="2:34" ht="14.25">
      <c r="B14" s="10">
        <v>3</v>
      </c>
      <c r="C14" s="36">
        <f t="shared" si="0"/>
        <v>0.666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8"/>
      <c r="Y14" s="19">
        <v>5.142</v>
      </c>
      <c r="Z14" s="19">
        <v>5.142</v>
      </c>
      <c r="AA14" s="19">
        <v>5.142</v>
      </c>
      <c r="AB14" s="19">
        <v>5.142</v>
      </c>
      <c r="AC14" s="19">
        <v>5.142</v>
      </c>
      <c r="AD14" s="11">
        <v>0</v>
      </c>
      <c r="AE14" s="8"/>
      <c r="AF14" s="8"/>
      <c r="AG14" s="21">
        <v>0.666</v>
      </c>
      <c r="AH14" s="24">
        <v>34.914</v>
      </c>
    </row>
    <row r="15" spans="2:34" ht="14.25">
      <c r="B15" s="10">
        <v>4</v>
      </c>
      <c r="C15" s="36">
        <f t="shared" si="0"/>
        <v>0.651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8"/>
      <c r="Y15" s="19">
        <v>5.024</v>
      </c>
      <c r="Z15" s="19">
        <v>5.024</v>
      </c>
      <c r="AA15" s="19">
        <v>5.024</v>
      </c>
      <c r="AB15" s="19">
        <v>5.024</v>
      </c>
      <c r="AC15" s="19">
        <v>5.024</v>
      </c>
      <c r="AD15" s="11">
        <v>0</v>
      </c>
      <c r="AE15" s="8"/>
      <c r="AF15" s="8"/>
      <c r="AG15" s="21">
        <v>0.651</v>
      </c>
      <c r="AH15" s="22">
        <v>34.9213</v>
      </c>
    </row>
    <row r="16" spans="2:34" ht="14.25">
      <c r="B16" s="10">
        <v>5</v>
      </c>
      <c r="C16" s="36">
        <f t="shared" si="0"/>
        <v>0.63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8"/>
      <c r="Y16" s="19">
        <v>5.339</v>
      </c>
      <c r="Z16" s="19">
        <v>5.339</v>
      </c>
      <c r="AA16" s="19">
        <v>5.339</v>
      </c>
      <c r="AB16" s="19">
        <v>5.339</v>
      </c>
      <c r="AC16" s="19">
        <v>5.339</v>
      </c>
      <c r="AD16" s="11">
        <v>0</v>
      </c>
      <c r="AE16" s="8"/>
      <c r="AF16" s="8"/>
      <c r="AG16" s="21">
        <v>0.63</v>
      </c>
      <c r="AH16" s="22">
        <v>34.8601</v>
      </c>
    </row>
    <row r="17" spans="2:34" ht="14.25">
      <c r="B17" s="10">
        <v>6</v>
      </c>
      <c r="C17" s="36">
        <f t="shared" si="0"/>
        <v>0.089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8"/>
      <c r="Y17" s="19">
        <v>5.324</v>
      </c>
      <c r="Z17" s="19">
        <v>5.324</v>
      </c>
      <c r="AA17" s="19">
        <v>5.324</v>
      </c>
      <c r="AB17" s="19">
        <v>5.324</v>
      </c>
      <c r="AC17" s="19">
        <v>5.324</v>
      </c>
      <c r="AD17" s="11">
        <v>0</v>
      </c>
      <c r="AE17" s="8"/>
      <c r="AF17" s="8"/>
      <c r="AG17" s="21">
        <v>0.089</v>
      </c>
      <c r="AH17" s="22">
        <v>34.8601</v>
      </c>
    </row>
    <row r="18" spans="2:34" ht="14.25">
      <c r="B18" s="10">
        <v>7</v>
      </c>
      <c r="C18" s="36">
        <f t="shared" si="0"/>
        <v>0.27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8"/>
      <c r="Y18" s="19">
        <v>5.412</v>
      </c>
      <c r="Z18" s="19">
        <v>5.412</v>
      </c>
      <c r="AA18" s="19">
        <v>5.412</v>
      </c>
      <c r="AB18" s="19">
        <v>5.412</v>
      </c>
      <c r="AC18" s="19">
        <v>5.412</v>
      </c>
      <c r="AD18" s="11">
        <v>0</v>
      </c>
      <c r="AE18" s="8"/>
      <c r="AF18" s="8"/>
      <c r="AG18" s="21">
        <v>0.27</v>
      </c>
      <c r="AH18" s="22">
        <v>34.8601</v>
      </c>
    </row>
    <row r="19" spans="2:34" ht="14.25">
      <c r="B19" s="10">
        <v>8</v>
      </c>
      <c r="C19" s="36">
        <f t="shared" si="0"/>
        <v>0.533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8"/>
      <c r="Y19" s="19">
        <v>5.595</v>
      </c>
      <c r="Z19" s="19">
        <v>5.595</v>
      </c>
      <c r="AA19" s="19">
        <v>5.595</v>
      </c>
      <c r="AB19" s="19">
        <v>5.595</v>
      </c>
      <c r="AC19" s="19">
        <v>5.595</v>
      </c>
      <c r="AD19" s="11">
        <v>0</v>
      </c>
      <c r="AE19" s="8"/>
      <c r="AF19" s="8"/>
      <c r="AG19" s="21">
        <v>0.533</v>
      </c>
      <c r="AH19" s="22">
        <v>34.8665</v>
      </c>
    </row>
    <row r="20" spans="2:34" ht="14.25">
      <c r="B20" s="10">
        <v>9</v>
      </c>
      <c r="C20" s="36">
        <f t="shared" si="0"/>
        <v>0.535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8"/>
      <c r="Y20" s="19">
        <v>5.68</v>
      </c>
      <c r="Z20" s="19">
        <v>5.68</v>
      </c>
      <c r="AA20" s="19">
        <v>5.68</v>
      </c>
      <c r="AB20" s="19">
        <v>5.68</v>
      </c>
      <c r="AC20" s="19">
        <v>5.68</v>
      </c>
      <c r="AD20" s="11">
        <v>0</v>
      </c>
      <c r="AE20" s="8"/>
      <c r="AF20" s="8"/>
      <c r="AG20" s="21">
        <v>0.535</v>
      </c>
      <c r="AH20" s="22">
        <v>34.8041</v>
      </c>
    </row>
    <row r="21" spans="2:34" ht="14.25">
      <c r="B21" s="10">
        <v>10</v>
      </c>
      <c r="C21" s="36">
        <f t="shared" si="0"/>
        <v>0.5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8"/>
      <c r="Y21" s="19">
        <v>5.92</v>
      </c>
      <c r="Z21" s="19">
        <v>5.92</v>
      </c>
      <c r="AA21" s="19">
        <v>5.92</v>
      </c>
      <c r="AB21" s="19">
        <v>5.92</v>
      </c>
      <c r="AC21" s="19">
        <v>5.92</v>
      </c>
      <c r="AD21" s="11">
        <v>0</v>
      </c>
      <c r="AE21" s="8"/>
      <c r="AF21" s="8"/>
      <c r="AG21" s="21">
        <v>0.5</v>
      </c>
      <c r="AH21" s="22">
        <v>34.7772</v>
      </c>
    </row>
    <row r="22" spans="2:34" ht="14.25">
      <c r="B22" s="10">
        <v>11</v>
      </c>
      <c r="C22" s="36">
        <f t="shared" si="0"/>
        <v>0.79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19">
        <v>5.408</v>
      </c>
      <c r="Z22" s="19">
        <v>5.408</v>
      </c>
      <c r="AA22" s="19">
        <v>5.408</v>
      </c>
      <c r="AB22" s="19">
        <v>5.408</v>
      </c>
      <c r="AC22" s="19">
        <v>5.408</v>
      </c>
      <c r="AD22" s="11">
        <v>0</v>
      </c>
      <c r="AE22" s="8"/>
      <c r="AF22" s="8"/>
      <c r="AG22" s="21">
        <v>0.79</v>
      </c>
      <c r="AH22" s="23">
        <v>34.7692</v>
      </c>
    </row>
    <row r="23" spans="2:34" ht="14.25">
      <c r="B23" s="10">
        <v>12</v>
      </c>
      <c r="C23" s="36">
        <f t="shared" si="0"/>
        <v>0.521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8"/>
      <c r="Y23" s="19">
        <v>5.838</v>
      </c>
      <c r="Z23" s="19">
        <v>5.838</v>
      </c>
      <c r="AA23" s="19">
        <v>5.838</v>
      </c>
      <c r="AB23" s="19">
        <v>5.838</v>
      </c>
      <c r="AC23" s="19">
        <v>5.838</v>
      </c>
      <c r="AD23" s="11">
        <v>0</v>
      </c>
      <c r="AE23" s="8"/>
      <c r="AF23" s="8"/>
      <c r="AG23" s="21">
        <v>0.521</v>
      </c>
      <c r="AH23" s="23">
        <v>34.7671</v>
      </c>
    </row>
    <row r="24" spans="2:34" ht="14.25">
      <c r="B24" s="10">
        <v>13</v>
      </c>
      <c r="C24" s="36">
        <f t="shared" si="0"/>
        <v>0.3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8"/>
      <c r="Y24" s="19">
        <v>5.728</v>
      </c>
      <c r="Z24" s="19">
        <v>5.728</v>
      </c>
      <c r="AA24" s="19">
        <v>5.728</v>
      </c>
      <c r="AB24" s="19">
        <v>5.728</v>
      </c>
      <c r="AC24" s="19">
        <v>5.728</v>
      </c>
      <c r="AD24" s="11">
        <v>0</v>
      </c>
      <c r="AE24" s="8"/>
      <c r="AF24" s="8"/>
      <c r="AG24" s="21">
        <v>0.3</v>
      </c>
      <c r="AH24" s="23">
        <v>34.7671</v>
      </c>
    </row>
    <row r="25" spans="2:34" ht="14.25">
      <c r="B25" s="10">
        <v>14</v>
      </c>
      <c r="C25" s="36">
        <f t="shared" si="0"/>
        <v>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  <c r="Y25" s="19">
        <v>5.691</v>
      </c>
      <c r="Z25" s="19">
        <v>5.691</v>
      </c>
      <c r="AA25" s="19">
        <v>5.691</v>
      </c>
      <c r="AB25" s="19">
        <v>5.691</v>
      </c>
      <c r="AC25" s="19">
        <v>5.691</v>
      </c>
      <c r="AD25" s="11">
        <v>0</v>
      </c>
      <c r="AE25" s="8"/>
      <c r="AF25" s="8"/>
      <c r="AG25" s="21">
        <v>0</v>
      </c>
      <c r="AH25" s="23">
        <v>34.7671</v>
      </c>
    </row>
    <row r="26" spans="2:34" ht="14.25">
      <c r="B26" s="10">
        <v>15</v>
      </c>
      <c r="C26" s="36">
        <f t="shared" si="0"/>
        <v>0.765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8"/>
      <c r="Y26" s="19">
        <v>5.671</v>
      </c>
      <c r="Z26" s="19">
        <v>5.671</v>
      </c>
      <c r="AA26" s="19">
        <v>5.671</v>
      </c>
      <c r="AB26" s="19">
        <v>5.671</v>
      </c>
      <c r="AC26" s="19">
        <v>5.671</v>
      </c>
      <c r="AD26" s="11">
        <v>0</v>
      </c>
      <c r="AE26" s="8"/>
      <c r="AF26" s="8"/>
      <c r="AG26" s="21">
        <v>0.765</v>
      </c>
      <c r="AH26" s="23">
        <v>34.7673</v>
      </c>
    </row>
    <row r="27" spans="2:34" ht="14.25">
      <c r="B27" s="10">
        <v>16</v>
      </c>
      <c r="C27" s="36">
        <f t="shared" si="0"/>
        <v>0.336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8"/>
      <c r="Y27" s="19">
        <v>5.767</v>
      </c>
      <c r="Z27" s="19">
        <v>5.767</v>
      </c>
      <c r="AA27" s="19">
        <v>5.767</v>
      </c>
      <c r="AB27" s="19">
        <v>5.767</v>
      </c>
      <c r="AC27" s="19">
        <v>5.767</v>
      </c>
      <c r="AD27" s="11">
        <v>0</v>
      </c>
      <c r="AE27" s="8"/>
      <c r="AF27" s="8"/>
      <c r="AG27" s="21">
        <v>0.336</v>
      </c>
      <c r="AH27" s="23">
        <v>34.7184</v>
      </c>
    </row>
    <row r="28" spans="2:34" ht="14.25">
      <c r="B28" s="10">
        <v>17</v>
      </c>
      <c r="C28" s="36">
        <f t="shared" si="0"/>
        <v>0.667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8"/>
      <c r="Y28" s="19">
        <v>5.587</v>
      </c>
      <c r="Z28" s="19">
        <v>5.587</v>
      </c>
      <c r="AA28" s="19">
        <v>5.587</v>
      </c>
      <c r="AB28" s="19">
        <v>5.587</v>
      </c>
      <c r="AC28" s="19">
        <v>5.587</v>
      </c>
      <c r="AD28" s="11">
        <v>0</v>
      </c>
      <c r="AE28" s="8"/>
      <c r="AF28" s="8"/>
      <c r="AG28" s="21">
        <v>0.667</v>
      </c>
      <c r="AH28" s="23">
        <v>34.7163</v>
      </c>
    </row>
    <row r="29" spans="2:34" ht="14.25">
      <c r="B29" s="10">
        <v>18</v>
      </c>
      <c r="C29" s="36">
        <f t="shared" si="0"/>
        <v>0.32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19">
        <v>5.082</v>
      </c>
      <c r="Z29" s="19">
        <v>5.082</v>
      </c>
      <c r="AA29" s="19">
        <v>5.082</v>
      </c>
      <c r="AB29" s="19">
        <v>5.082</v>
      </c>
      <c r="AC29" s="19">
        <v>5.082</v>
      </c>
      <c r="AD29" s="11">
        <v>0</v>
      </c>
      <c r="AE29" s="8"/>
      <c r="AF29" s="8"/>
      <c r="AG29" s="21">
        <v>0.32</v>
      </c>
      <c r="AH29" s="23">
        <v>34.6868</v>
      </c>
    </row>
    <row r="30" spans="2:34" ht="14.25">
      <c r="B30" s="10">
        <v>19</v>
      </c>
      <c r="C30" s="36">
        <f t="shared" si="0"/>
        <v>0.825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8"/>
      <c r="Y30" s="19">
        <v>5.563</v>
      </c>
      <c r="Z30" s="19">
        <v>5.563</v>
      </c>
      <c r="AA30" s="19">
        <v>5.563</v>
      </c>
      <c r="AB30" s="19">
        <v>5.563</v>
      </c>
      <c r="AC30" s="19">
        <v>5.563</v>
      </c>
      <c r="AD30" s="11">
        <v>0</v>
      </c>
      <c r="AE30" s="8"/>
      <c r="AF30" s="8"/>
      <c r="AG30" s="21">
        <v>0.825</v>
      </c>
      <c r="AH30" s="23">
        <v>34.6933</v>
      </c>
    </row>
    <row r="31" spans="2:34" ht="14.25">
      <c r="B31" s="10">
        <v>20</v>
      </c>
      <c r="C31" s="36">
        <f t="shared" si="0"/>
        <v>0.01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8"/>
      <c r="Y31" s="19">
        <v>5.942</v>
      </c>
      <c r="Z31" s="19">
        <v>5.942</v>
      </c>
      <c r="AA31" s="19">
        <v>5.942</v>
      </c>
      <c r="AB31" s="19">
        <v>5.942</v>
      </c>
      <c r="AC31" s="19">
        <v>5.942</v>
      </c>
      <c r="AD31" s="11">
        <v>0</v>
      </c>
      <c r="AE31" s="8"/>
      <c r="AF31" s="8"/>
      <c r="AG31" s="21">
        <v>0.01</v>
      </c>
      <c r="AH31" s="23">
        <v>34.6933</v>
      </c>
    </row>
    <row r="32" spans="2:34" ht="14.25">
      <c r="B32" s="10">
        <v>21</v>
      </c>
      <c r="C32" s="36">
        <f t="shared" si="0"/>
        <v>0.009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19">
        <v>6.092</v>
      </c>
      <c r="Z32" s="19">
        <v>6.092</v>
      </c>
      <c r="AA32" s="19">
        <v>6.092</v>
      </c>
      <c r="AB32" s="19">
        <v>6.092</v>
      </c>
      <c r="AC32" s="19">
        <v>6.092</v>
      </c>
      <c r="AD32" s="11">
        <v>0</v>
      </c>
      <c r="AE32" s="8"/>
      <c r="AF32" s="8"/>
      <c r="AG32" s="21">
        <v>0.009</v>
      </c>
      <c r="AH32" s="23">
        <v>34.6933</v>
      </c>
    </row>
    <row r="33" spans="2:34" ht="14.25">
      <c r="B33" s="10">
        <v>22</v>
      </c>
      <c r="C33" s="36">
        <f t="shared" si="0"/>
        <v>0.527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19">
        <v>6.137</v>
      </c>
      <c r="Z33" s="19">
        <v>6.137</v>
      </c>
      <c r="AA33" s="19">
        <v>6.137</v>
      </c>
      <c r="AB33" s="19">
        <v>6.137</v>
      </c>
      <c r="AC33" s="19">
        <v>6.137</v>
      </c>
      <c r="AD33" s="11">
        <v>0</v>
      </c>
      <c r="AE33" s="8"/>
      <c r="AF33" s="8"/>
      <c r="AG33" s="21">
        <v>0.527</v>
      </c>
      <c r="AH33" s="23">
        <v>34.6738</v>
      </c>
    </row>
    <row r="34" spans="2:34" ht="14.25">
      <c r="B34" s="10">
        <v>23</v>
      </c>
      <c r="C34" s="36">
        <f t="shared" si="0"/>
        <v>0.633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/>
      <c r="Y34" s="19">
        <v>6.079</v>
      </c>
      <c r="Z34" s="19">
        <v>6.079</v>
      </c>
      <c r="AA34" s="19">
        <v>6.079</v>
      </c>
      <c r="AB34" s="19">
        <v>6.079</v>
      </c>
      <c r="AC34" s="19">
        <v>6.079</v>
      </c>
      <c r="AD34" s="11">
        <v>0</v>
      </c>
      <c r="AE34" s="8"/>
      <c r="AF34" s="8"/>
      <c r="AG34" s="21">
        <v>0.633</v>
      </c>
      <c r="AH34" s="23">
        <v>34.6323</v>
      </c>
    </row>
    <row r="35" spans="2:34" ht="14.25">
      <c r="B35" s="10">
        <v>24</v>
      </c>
      <c r="C35" s="36">
        <f t="shared" si="0"/>
        <v>0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8"/>
      <c r="Y35" s="19">
        <v>5.987</v>
      </c>
      <c r="Z35" s="19">
        <v>5.987</v>
      </c>
      <c r="AA35" s="19">
        <v>5.987</v>
      </c>
      <c r="AB35" s="19">
        <v>5.987</v>
      </c>
      <c r="AC35" s="19">
        <v>5.987</v>
      </c>
      <c r="AD35" s="11">
        <v>0</v>
      </c>
      <c r="AE35" s="8"/>
      <c r="AF35" s="8"/>
      <c r="AG35" s="21">
        <v>0</v>
      </c>
      <c r="AH35" s="23">
        <v>34.6323</v>
      </c>
    </row>
    <row r="36" spans="2:34" ht="14.25">
      <c r="B36" s="10">
        <v>25</v>
      </c>
      <c r="C36" s="36">
        <f t="shared" si="0"/>
        <v>0.618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19">
        <v>5.877</v>
      </c>
      <c r="Z36" s="19">
        <v>5.877</v>
      </c>
      <c r="AA36" s="19">
        <v>5.877</v>
      </c>
      <c r="AB36" s="19">
        <v>5.877</v>
      </c>
      <c r="AC36" s="19">
        <v>5.877</v>
      </c>
      <c r="AD36" s="11">
        <v>0</v>
      </c>
      <c r="AE36" s="8"/>
      <c r="AF36" s="8"/>
      <c r="AG36" s="21">
        <v>0.618</v>
      </c>
      <c r="AH36" s="23">
        <v>34.5814</v>
      </c>
    </row>
    <row r="37" spans="2:34" ht="14.25">
      <c r="B37" s="10">
        <v>26</v>
      </c>
      <c r="C37" s="36">
        <f t="shared" si="0"/>
        <v>0.501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  <c r="Y37" s="19">
        <v>5.817</v>
      </c>
      <c r="Z37" s="19">
        <v>5.817</v>
      </c>
      <c r="AA37" s="19">
        <v>5.817</v>
      </c>
      <c r="AB37" s="19">
        <v>5.817</v>
      </c>
      <c r="AC37" s="19">
        <v>5.817</v>
      </c>
      <c r="AD37" s="11">
        <v>0</v>
      </c>
      <c r="AE37" s="8"/>
      <c r="AF37" s="8"/>
      <c r="AG37" s="21">
        <v>0.501</v>
      </c>
      <c r="AH37" s="23">
        <v>34.6017</v>
      </c>
    </row>
    <row r="38" spans="2:34" ht="14.25">
      <c r="B38" s="10">
        <v>27</v>
      </c>
      <c r="C38" s="36">
        <f t="shared" si="0"/>
        <v>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19">
        <v>5.68</v>
      </c>
      <c r="Z38" s="19">
        <v>5.68</v>
      </c>
      <c r="AA38" s="19">
        <v>5.68</v>
      </c>
      <c r="AB38" s="19">
        <v>5.68</v>
      </c>
      <c r="AC38" s="19">
        <v>5.68</v>
      </c>
      <c r="AD38" s="11">
        <v>0</v>
      </c>
      <c r="AE38" s="8"/>
      <c r="AF38" s="8"/>
      <c r="AG38" s="21">
        <v>0</v>
      </c>
      <c r="AH38" s="23">
        <v>34.6017</v>
      </c>
    </row>
    <row r="39" spans="2:34" ht="14.25">
      <c r="B39" s="10">
        <v>28</v>
      </c>
      <c r="C39" s="36">
        <f t="shared" si="0"/>
        <v>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8"/>
      <c r="Y39" s="19">
        <v>5.686</v>
      </c>
      <c r="Z39" s="19">
        <v>5.686</v>
      </c>
      <c r="AA39" s="19">
        <v>5.686</v>
      </c>
      <c r="AB39" s="19">
        <v>5.686</v>
      </c>
      <c r="AC39" s="19">
        <v>5.686</v>
      </c>
      <c r="AD39" s="11">
        <v>0</v>
      </c>
      <c r="AE39" s="8"/>
      <c r="AF39" s="8"/>
      <c r="AG39" s="21">
        <v>0</v>
      </c>
      <c r="AH39" s="23">
        <v>34.6017</v>
      </c>
    </row>
    <row r="40" spans="2:34" ht="14.25">
      <c r="B40" s="10">
        <v>29</v>
      </c>
      <c r="C40" s="36">
        <f t="shared" si="0"/>
        <v>0.689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8"/>
      <c r="Y40" s="19">
        <v>5.777</v>
      </c>
      <c r="Z40" s="19">
        <v>5.777</v>
      </c>
      <c r="AA40" s="19">
        <v>5.777</v>
      </c>
      <c r="AB40" s="19">
        <v>5.777</v>
      </c>
      <c r="AC40" s="19">
        <v>5.777</v>
      </c>
      <c r="AD40" s="11">
        <v>0</v>
      </c>
      <c r="AE40" s="8"/>
      <c r="AF40" s="8"/>
      <c r="AG40" s="21">
        <v>0.689</v>
      </c>
      <c r="AH40" s="23">
        <v>34.5599</v>
      </c>
    </row>
    <row r="41" spans="2:34" ht="14.25">
      <c r="B41" s="10">
        <v>30</v>
      </c>
      <c r="C41" s="36">
        <f t="shared" si="0"/>
        <v>0.356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8"/>
      <c r="Y41" s="19">
        <v>5.386</v>
      </c>
      <c r="Z41" s="19">
        <v>5.386</v>
      </c>
      <c r="AA41" s="19">
        <v>5.386</v>
      </c>
      <c r="AB41" s="19">
        <v>5.386</v>
      </c>
      <c r="AC41" s="19">
        <v>5.386</v>
      </c>
      <c r="AD41" s="11">
        <v>0</v>
      </c>
      <c r="AE41" s="8"/>
      <c r="AF41" s="8"/>
      <c r="AG41" s="21">
        <v>0.356</v>
      </c>
      <c r="AH41" s="25">
        <v>34.617</v>
      </c>
    </row>
    <row r="42" spans="2:34" ht="14.25">
      <c r="B42" s="10">
        <v>31</v>
      </c>
      <c r="C42" s="36">
        <f t="shared" si="0"/>
        <v>0.359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/>
      <c r="Y42" s="19">
        <v>5.492</v>
      </c>
      <c r="Z42" s="19">
        <v>5.492</v>
      </c>
      <c r="AA42" s="19">
        <v>5.492</v>
      </c>
      <c r="AB42" s="19">
        <v>5.492</v>
      </c>
      <c r="AC42" s="19">
        <v>5.492</v>
      </c>
      <c r="AD42" s="11"/>
      <c r="AE42" s="8"/>
      <c r="AF42" s="8"/>
      <c r="AG42" s="21">
        <v>0.359</v>
      </c>
      <c r="AH42" s="23">
        <v>34.6319</v>
      </c>
    </row>
    <row r="43" spans="2:34" ht="37.5">
      <c r="B43" s="5" t="s">
        <v>17</v>
      </c>
      <c r="C43" s="39">
        <f>SUM(C12:X42)</f>
        <v>13.014999999999997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1"/>
      <c r="AD43" s="12">
        <f>SUM(AD12:AD42)</f>
        <v>0</v>
      </c>
      <c r="AE43" s="13"/>
      <c r="AF43" s="13"/>
      <c r="AG43" s="12">
        <f>SUM(AG12:AG42)</f>
        <v>13.014999999999997</v>
      </c>
      <c r="AH43" s="13">
        <f>SUMPRODUCT(AH12:AH42,AG12:AG42)/SUM(AG12:AG42)</f>
        <v>34.75579921628891</v>
      </c>
    </row>
    <row r="45" spans="3:25" ht="15">
      <c r="C45" s="3" t="s">
        <v>21</v>
      </c>
      <c r="D45" s="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 t="s">
        <v>10</v>
      </c>
      <c r="Q45" s="14"/>
      <c r="R45" s="14"/>
      <c r="S45" s="14"/>
      <c r="T45" s="15"/>
      <c r="U45" s="4"/>
      <c r="V45" s="4"/>
      <c r="W45" s="42">
        <v>42613</v>
      </c>
      <c r="X45" s="43"/>
      <c r="Y45" s="16"/>
    </row>
    <row r="46" spans="3:24" ht="12.75">
      <c r="C46" s="1"/>
      <c r="D46" s="1" t="s">
        <v>4</v>
      </c>
      <c r="O46" s="2"/>
      <c r="P46" s="17" t="s">
        <v>5</v>
      </c>
      <c r="Q46" s="17"/>
      <c r="T46" s="2"/>
      <c r="U46" s="18" t="s">
        <v>0</v>
      </c>
      <c r="W46" s="2"/>
      <c r="X46" s="18" t="s">
        <v>2</v>
      </c>
    </row>
    <row r="47" spans="3:25" ht="15">
      <c r="C47" s="3" t="s">
        <v>22</v>
      </c>
      <c r="D47" s="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 t="s">
        <v>1</v>
      </c>
      <c r="P47" s="14" t="s">
        <v>23</v>
      </c>
      <c r="Q47" s="14"/>
      <c r="R47" s="14"/>
      <c r="S47" s="14"/>
      <c r="T47" s="14"/>
      <c r="U47" s="4"/>
      <c r="V47" s="4"/>
      <c r="W47" s="42">
        <v>42613</v>
      </c>
      <c r="X47" s="43"/>
      <c r="Y47" s="14"/>
    </row>
    <row r="48" spans="3:24" ht="12.75">
      <c r="C48" s="1"/>
      <c r="D48" s="1" t="s">
        <v>24</v>
      </c>
      <c r="O48" s="2"/>
      <c r="P48" s="18" t="s">
        <v>5</v>
      </c>
      <c r="Q48" s="18"/>
      <c r="T48" s="2"/>
      <c r="U48" s="18" t="s">
        <v>0</v>
      </c>
      <c r="W48" s="2"/>
      <c r="X48" t="s">
        <v>2</v>
      </c>
    </row>
  </sheetData>
  <sheetProtection/>
  <mergeCells count="42">
    <mergeCell ref="C40:X40"/>
    <mergeCell ref="C41:X41"/>
    <mergeCell ref="C42:X42"/>
    <mergeCell ref="C43:AC43"/>
    <mergeCell ref="W45:X45"/>
    <mergeCell ref="W47:X47"/>
    <mergeCell ref="C34:X34"/>
    <mergeCell ref="C35:X35"/>
    <mergeCell ref="C36:X36"/>
    <mergeCell ref="C37:X37"/>
    <mergeCell ref="C38:X38"/>
    <mergeCell ref="C39:X39"/>
    <mergeCell ref="C28:X28"/>
    <mergeCell ref="C29:X29"/>
    <mergeCell ref="C30:X30"/>
    <mergeCell ref="C31:X31"/>
    <mergeCell ref="C32:X32"/>
    <mergeCell ref="C33:X33"/>
    <mergeCell ref="C22:X22"/>
    <mergeCell ref="C23:X23"/>
    <mergeCell ref="C24:X24"/>
    <mergeCell ref="C25:X25"/>
    <mergeCell ref="C26:X26"/>
    <mergeCell ref="C27:X27"/>
    <mergeCell ref="C16:X16"/>
    <mergeCell ref="C17:X17"/>
    <mergeCell ref="C18:X18"/>
    <mergeCell ref="C19:X19"/>
    <mergeCell ref="C20:X20"/>
    <mergeCell ref="C21:X21"/>
    <mergeCell ref="AH10:AH11"/>
    <mergeCell ref="C11:AC11"/>
    <mergeCell ref="C12:X12"/>
    <mergeCell ref="C13:X13"/>
    <mergeCell ref="C14:X14"/>
    <mergeCell ref="C15:X15"/>
    <mergeCell ref="B5:AC5"/>
    <mergeCell ref="B6:AC6"/>
    <mergeCell ref="B7:AC7"/>
    <mergeCell ref="B10:B11"/>
    <mergeCell ref="C10:AC10"/>
    <mergeCell ref="AG10:AG11"/>
  </mergeCells>
  <printOptions/>
  <pageMargins left="0.5511811023622047" right="0.2362204724409449" top="0.4330708661417323" bottom="0.7086614173228347" header="0.31496062992125984" footer="0.3937007874015748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2016-09-02T08:41:31Z</cp:lastPrinted>
  <dcterms:created xsi:type="dcterms:W3CDTF">2010-01-29T08:37:16Z</dcterms:created>
  <dcterms:modified xsi:type="dcterms:W3CDTF">2016-09-09T07:55:45Z</dcterms:modified>
  <cp:category/>
  <cp:version/>
  <cp:contentType/>
  <cp:contentStatus/>
</cp:coreProperties>
</file>