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50" activeTab="0"/>
  </bookViews>
  <sheets>
    <sheet name="Паспорт 20-1" sheetId="1" r:id="rId1"/>
    <sheet name="додаток" sheetId="2" r:id="rId2"/>
  </sheets>
  <definedNames>
    <definedName name="_Hlk21234135" localSheetId="0">'Паспорт 20-1'!$C$18</definedName>
    <definedName name="OLE_LINK2" localSheetId="0">'Паспорт 20-1'!$Y$13</definedName>
    <definedName name="OLE_LINK3" localSheetId="0">'Паспорт 20-1'!#REF!</definedName>
    <definedName name="OLE_LINK5" localSheetId="0">'Паспорт 20-1'!#REF!</definedName>
    <definedName name="_xlnm.Print_Area" localSheetId="0">'Паспорт 20-1'!$A$3:$Y$57</definedName>
  </definedNames>
  <calcPr fullCalcOnLoad="1"/>
</workbook>
</file>

<file path=xl/sharedStrings.xml><?xml version="1.0" encoding="utf-8"?>
<sst xmlns="http://schemas.openxmlformats.org/spreadsheetml/2006/main" count="123" uniqueCount="88">
  <si>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</si>
  <si>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</si>
  <si>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</si>
  <si>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</si>
  <si>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</si>
  <si>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</si>
  <si>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</si>
  <si>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</si>
  <si>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</si>
  <si>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</si>
  <si>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</si>
  <si>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</si>
  <si>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</si>
  <si>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</si>
  <si>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</si>
  <si>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</si>
  <si>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</si>
  <si>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</si>
  <si>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</si>
  <si>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</si>
  <si>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</si>
  <si>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</si>
  <si>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</si>
  <si>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</si>
  <si>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</si>
  <si>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</si>
  <si>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</si>
  <si>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</si>
  <si>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</si>
  <si>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</si>
  <si>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</si>
  <si>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</si>
  <si>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</si>
  <si>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</si>
  <si>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</si>
  <si>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</si>
  <si>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</si>
  <si>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</si>
  <si>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</si>
  <si>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Камишанова О.С. </t>
  </si>
  <si>
    <t xml:space="preserve">Начальник Херсонського  ЛВУМГ  </t>
  </si>
  <si>
    <t>Охримчук А.О.</t>
  </si>
  <si>
    <t>&lt;0,001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</si>
  <si>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0,001</t>
    </r>
  </si>
  <si>
    <t>відсутні</t>
  </si>
  <si>
    <t>&lt;0,0001</t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</si>
  <si>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</si>
  <si>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</si>
  <si>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</si>
  <si>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.08.2016 </t>
    </r>
    <r>
      <rPr>
        <u val="single"/>
        <sz val="11"/>
        <rFont val="Arial"/>
        <family val="2"/>
      </rPr>
      <t xml:space="preserve"> ( точка відбору ГРС -1 Херсон)</t>
    </r>
  </si>
  <si>
    <t>Херсонське ЛВУМГ</t>
  </si>
  <si>
    <t>Додаток до ПАСПОРТУ ФІЗИКО-ХІМІЧНИХ ПОКАЗНИКІВ ПРИРОДНОГО ГАЗУ</t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</si>
  <si>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</si>
  <si>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</si>
  <si>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Теплота згоряння ниижа, (за поточну добу та середньозважене значення за місяць) МДж/м3</t>
  </si>
  <si>
    <t>Херсон-1</t>
  </si>
  <si>
    <t>Херсон-2</t>
  </si>
  <si>
    <t>Білозерка</t>
  </si>
  <si>
    <t>Станіслав</t>
  </si>
  <si>
    <t>Східне</t>
  </si>
  <si>
    <t>Садово</t>
  </si>
  <si>
    <t>Цюрупинск</t>
  </si>
  <si>
    <t>a) Цюрупинск</t>
  </si>
  <si>
    <t>б) Голая Пристань</t>
  </si>
  <si>
    <t>Виноградово</t>
  </si>
  <si>
    <t>Нова Маячка</t>
  </si>
  <si>
    <t>Обривки</t>
  </si>
  <si>
    <t>Нова Каховка</t>
  </si>
  <si>
    <t>Каховка</t>
  </si>
  <si>
    <t>линия-1</t>
  </si>
  <si>
    <t>линия-2</t>
  </si>
  <si>
    <t>Краса Херсонщини</t>
  </si>
  <si>
    <t>Брилівка</t>
  </si>
  <si>
    <t>Каланчак</t>
  </si>
  <si>
    <t>Скадовськ</t>
  </si>
  <si>
    <t>Новоолександрівка</t>
  </si>
  <si>
    <t>Чаплинка</t>
  </si>
  <si>
    <t>Хрестівка</t>
  </si>
  <si>
    <t>Асканія Нова</t>
  </si>
  <si>
    <t>Красный Чабан</t>
  </si>
  <si>
    <t>ГРП г.Геническ</t>
  </si>
  <si>
    <t>ПЗГ</t>
  </si>
  <si>
    <t>Стрелковое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</si>
  <si>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</si>
  <si>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 xml:space="preserve">Начальник Херсонського Херсонського  ЛВУМГ  </t>
  </si>
  <si>
    <t xml:space="preserve">Начальник служби ГВ та М  </t>
  </si>
  <si>
    <t>Скавронський Є.К.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</si>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</sst>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 Cyr"/>
      <family val="2"/>
    </font>
    <font>
      <i/>
      <sz val="12"/>
      <name val="Arial Cyr"/>
      <family val="2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179" fontId="10" fillId="33" borderId="11" xfId="0" applyNumberFormat="1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1" fontId="0" fillId="0" borderId="0" xfId="0" applyNumberFormat="1" applyAlignment="1">
      <alignment/>
    </xf>
    <xf numFmtId="179" fontId="10" fillId="33" borderId="11" xfId="0" applyNumberFormat="1" applyFont="1" applyFill="1" applyBorder="1" applyAlignment="1">
      <alignment horizontal="center" vertical="top" wrapText="1"/>
    </xf>
    <xf numFmtId="177" fontId="10" fillId="33" borderId="11" xfId="0" applyNumberFormat="1" applyFont="1" applyFill="1" applyBorder="1" applyAlignment="1">
      <alignment horizontal="center" wrapText="1"/>
    </xf>
    <xf numFmtId="178" fontId="10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1" fontId="18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179" fontId="69" fillId="33" borderId="11" xfId="0" applyNumberFormat="1" applyFont="1" applyFill="1" applyBorder="1" applyAlignment="1">
      <alignment horizontal="center" vertical="top" wrapText="1"/>
    </xf>
    <xf numFmtId="179" fontId="19" fillId="33" borderId="11" xfId="0" applyNumberFormat="1" applyFont="1" applyFill="1" applyBorder="1" applyAlignment="1">
      <alignment horizontal="center" vertical="top" wrapText="1"/>
    </xf>
    <xf numFmtId="179" fontId="70" fillId="33" borderId="11" xfId="0" applyNumberFormat="1" applyFont="1" applyFill="1" applyBorder="1" applyAlignment="1">
      <alignment horizontal="center" vertical="top" wrapText="1"/>
    </xf>
    <xf numFmtId="179" fontId="70" fillId="33" borderId="11" xfId="0" applyNumberFormat="1" applyFont="1" applyFill="1" applyBorder="1" applyAlignment="1">
      <alignment horizontal="center" wrapText="1"/>
    </xf>
    <xf numFmtId="179" fontId="10" fillId="0" borderId="11" xfId="0" applyNumberFormat="1" applyFont="1" applyBorder="1" applyAlignment="1">
      <alignment horizontal="center" wrapText="1"/>
    </xf>
    <xf numFmtId="179" fontId="10" fillId="0" borderId="11" xfId="0" applyNumberFormat="1" applyFont="1" applyBorder="1" applyAlignment="1">
      <alignment horizontal="center" vertical="top" wrapText="1"/>
    </xf>
    <xf numFmtId="179" fontId="10" fillId="0" borderId="1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center"/>
    </xf>
    <xf numFmtId="179" fontId="10" fillId="33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179" fontId="10" fillId="34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25" fillId="0" borderId="11" xfId="0" applyFont="1" applyBorder="1" applyAlignment="1" applyProtection="1">
      <alignment textRotation="90"/>
      <protection/>
    </xf>
    <xf numFmtId="0" fontId="26" fillId="0" borderId="11" xfId="0" applyFont="1" applyBorder="1" applyAlignment="1" applyProtection="1">
      <alignment horizontal="left" textRotation="90"/>
      <protection/>
    </xf>
    <xf numFmtId="0" fontId="26" fillId="0" borderId="11" xfId="0" applyFont="1" applyBorder="1" applyAlignment="1" applyProtection="1">
      <alignment textRotation="90"/>
      <protection/>
    </xf>
    <xf numFmtId="0" fontId="0" fillId="0" borderId="11" xfId="0" applyBorder="1" applyAlignment="1">
      <alignment horizontal="center"/>
    </xf>
    <xf numFmtId="178" fontId="11" fillId="0" borderId="11" xfId="0" applyNumberFormat="1" applyFont="1" applyFill="1" applyBorder="1" applyAlignment="1" applyProtection="1">
      <alignment/>
      <protection locked="0"/>
    </xf>
    <xf numFmtId="178" fontId="11" fillId="0" borderId="11" xfId="0" applyNumberFormat="1" applyFont="1" applyFill="1" applyBorder="1" applyAlignment="1" applyProtection="1">
      <alignment/>
      <protection locked="0"/>
    </xf>
    <xf numFmtId="178" fontId="9" fillId="35" borderId="11" xfId="0" applyNumberFormat="1" applyFont="1" applyFill="1" applyBorder="1" applyAlignment="1" applyProtection="1">
      <alignment/>
      <protection locked="0"/>
    </xf>
    <xf numFmtId="178" fontId="21" fillId="0" borderId="11" xfId="0" applyNumberFormat="1" applyFont="1" applyBorder="1" applyAlignment="1">
      <alignment vertical="center" wrapText="1"/>
    </xf>
    <xf numFmtId="179" fontId="71" fillId="0" borderId="11" xfId="0" applyNumberFormat="1" applyFont="1" applyFill="1" applyBorder="1" applyAlignment="1">
      <alignment vertical="center" wrapText="1"/>
    </xf>
    <xf numFmtId="178" fontId="9" fillId="0" borderId="11" xfId="0" applyNumberFormat="1" applyFont="1" applyFill="1" applyBorder="1" applyAlignment="1" applyProtection="1">
      <alignment/>
      <protection locked="0"/>
    </xf>
    <xf numFmtId="179" fontId="0" fillId="0" borderId="11" xfId="0" applyNumberFormat="1" applyFill="1" applyBorder="1" applyAlignment="1">
      <alignment/>
    </xf>
    <xf numFmtId="178" fontId="9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14" fontId="9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33" borderId="12" xfId="0" applyFill="1" applyBorder="1" applyAlignment="1">
      <alignment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left" vertical="center" textRotation="90" wrapText="1"/>
    </xf>
    <xf numFmtId="0" fontId="12" fillId="0" borderId="16" xfId="0" applyFont="1" applyBorder="1" applyAlignment="1">
      <alignment horizontal="left" vertical="center" textRotation="90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71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PageLayoutView="0" workbookViewId="0" topLeftCell="A1">
      <selection activeCell="U16" sqref="U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19"/>
      <c r="C6" s="82" t="s">
        <v>18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</row>
    <row r="7" spans="2:27" ht="18" customHeight="1">
      <c r="B7" s="72" t="s">
        <v>46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2" t="s">
        <v>47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4"/>
      <c r="AA8" s="4"/>
    </row>
    <row r="9" spans="2:27" ht="18" customHeight="1">
      <c r="B9" s="72" t="s">
        <v>48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4"/>
      <c r="AA9" s="4"/>
    </row>
    <row r="10" spans="2:27" ht="18" customHeight="1">
      <c r="B10" s="80" t="s">
        <v>49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4"/>
      <c r="AA10" s="4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4"/>
      <c r="AA11" s="4"/>
    </row>
    <row r="12" spans="2:29" ht="30" customHeight="1">
      <c r="B12" s="69" t="s">
        <v>26</v>
      </c>
      <c r="C12" s="77" t="s">
        <v>17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77" t="s">
        <v>6</v>
      </c>
      <c r="P12" s="78"/>
      <c r="Q12" s="78"/>
      <c r="R12" s="78"/>
      <c r="S12" s="78"/>
      <c r="T12" s="78"/>
      <c r="U12" s="84" t="s">
        <v>22</v>
      </c>
      <c r="V12" s="69" t="s">
        <v>23</v>
      </c>
      <c r="W12" s="69" t="s">
        <v>36</v>
      </c>
      <c r="X12" s="69" t="s">
        <v>25</v>
      </c>
      <c r="Y12" s="69" t="s">
        <v>24</v>
      </c>
      <c r="Z12" s="4"/>
      <c r="AB12" s="7"/>
      <c r="AC12"/>
    </row>
    <row r="13" spans="2:29" ht="48.75" customHeight="1">
      <c r="B13" s="70"/>
      <c r="C13" s="67" t="s">
        <v>2</v>
      </c>
      <c r="D13" s="68" t="s">
        <v>3</v>
      </c>
      <c r="E13" s="68" t="s">
        <v>4</v>
      </c>
      <c r="F13" s="68" t="s">
        <v>5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8" t="s">
        <v>13</v>
      </c>
      <c r="M13" s="69" t="s">
        <v>14</v>
      </c>
      <c r="N13" s="69" t="s">
        <v>15</v>
      </c>
      <c r="O13" s="69" t="s">
        <v>7</v>
      </c>
      <c r="P13" s="69" t="s">
        <v>19</v>
      </c>
      <c r="Q13" s="69" t="s">
        <v>33</v>
      </c>
      <c r="R13" s="69" t="s">
        <v>20</v>
      </c>
      <c r="S13" s="69" t="s">
        <v>34</v>
      </c>
      <c r="T13" s="69" t="s">
        <v>21</v>
      </c>
      <c r="U13" s="85"/>
      <c r="V13" s="70"/>
      <c r="W13" s="70"/>
      <c r="X13" s="70"/>
      <c r="Y13" s="70"/>
      <c r="Z13" s="4"/>
      <c r="AB13" s="7"/>
      <c r="AC13"/>
    </row>
    <row r="14" spans="2:29" ht="15.75" customHeight="1">
      <c r="B14" s="70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70"/>
      <c r="N14" s="70"/>
      <c r="O14" s="70"/>
      <c r="P14" s="70"/>
      <c r="Q14" s="70"/>
      <c r="R14" s="70"/>
      <c r="S14" s="70"/>
      <c r="T14" s="70"/>
      <c r="U14" s="85"/>
      <c r="V14" s="70"/>
      <c r="W14" s="70"/>
      <c r="X14" s="70"/>
      <c r="Y14" s="70"/>
      <c r="Z14" s="4"/>
      <c r="AB14" s="7"/>
      <c r="AC14"/>
    </row>
    <row r="15" spans="2:29" ht="30" customHeight="1">
      <c r="B15" s="74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71"/>
      <c r="N15" s="71"/>
      <c r="O15" s="71"/>
      <c r="P15" s="71"/>
      <c r="Q15" s="71"/>
      <c r="R15" s="71"/>
      <c r="S15" s="71"/>
      <c r="T15" s="71"/>
      <c r="U15" s="86"/>
      <c r="V15" s="71"/>
      <c r="W15" s="71"/>
      <c r="X15" s="71"/>
      <c r="Y15" s="71"/>
      <c r="Z15" s="4"/>
      <c r="AB15" s="7"/>
      <c r="AC15"/>
    </row>
    <row r="16" spans="2:29" ht="12.75">
      <c r="B16" s="38">
        <v>1</v>
      </c>
      <c r="C16" s="40">
        <v>93.8649</v>
      </c>
      <c r="D16" s="40">
        <v>3.3088</v>
      </c>
      <c r="E16" s="40">
        <v>1.1294</v>
      </c>
      <c r="F16" s="40">
        <v>0.1881</v>
      </c>
      <c r="G16" s="40">
        <v>0.2156</v>
      </c>
      <c r="H16" s="30">
        <v>0.0013</v>
      </c>
      <c r="I16" s="40">
        <v>0.0535</v>
      </c>
      <c r="J16" s="40">
        <v>0.0407</v>
      </c>
      <c r="K16" s="40">
        <v>0.0462</v>
      </c>
      <c r="L16" s="40">
        <v>0.0091</v>
      </c>
      <c r="M16" s="40">
        <v>0.8917</v>
      </c>
      <c r="N16" s="40">
        <v>0.2508</v>
      </c>
      <c r="O16" s="39">
        <v>0.719</v>
      </c>
      <c r="P16" s="41">
        <v>34.9703</v>
      </c>
      <c r="Q16" s="20">
        <v>8352</v>
      </c>
      <c r="R16" s="20">
        <v>38.7487</v>
      </c>
      <c r="S16" s="20">
        <v>9255</v>
      </c>
      <c r="T16" s="20">
        <v>50.1516</v>
      </c>
      <c r="U16" s="25">
        <v>-8.7</v>
      </c>
      <c r="V16" s="25">
        <v>-2.9</v>
      </c>
      <c r="W16" s="21"/>
      <c r="X16" s="21"/>
      <c r="Y16" s="24"/>
      <c r="AA16" s="5"/>
      <c r="AB16" s="6"/>
      <c r="AC16"/>
    </row>
    <row r="17" spans="2:29" ht="12.75">
      <c r="B17" s="38">
        <v>2</v>
      </c>
      <c r="C17" s="37">
        <v>93.8427</v>
      </c>
      <c r="D17" s="35">
        <v>3.3344</v>
      </c>
      <c r="E17" s="35">
        <v>1.1376</v>
      </c>
      <c r="F17" s="35">
        <v>0.1896</v>
      </c>
      <c r="G17" s="35">
        <v>0.2167</v>
      </c>
      <c r="H17" s="30" t="s">
        <v>42</v>
      </c>
      <c r="I17" s="35">
        <v>0.0538</v>
      </c>
      <c r="J17" s="35">
        <v>0.041</v>
      </c>
      <c r="K17" s="35">
        <v>0.05</v>
      </c>
      <c r="L17" s="35">
        <v>0.0087</v>
      </c>
      <c r="M17" s="35">
        <v>0.8716</v>
      </c>
      <c r="N17" s="35">
        <v>0.253</v>
      </c>
      <c r="O17" s="21">
        <v>0.7193</v>
      </c>
      <c r="P17" s="42">
        <v>34.9946</v>
      </c>
      <c r="Q17" s="29">
        <v>8358</v>
      </c>
      <c r="R17" s="21">
        <v>38.7749</v>
      </c>
      <c r="S17" s="29">
        <v>9261</v>
      </c>
      <c r="T17" s="21">
        <v>50.1739</v>
      </c>
      <c r="U17" s="25">
        <v>-8.5</v>
      </c>
      <c r="V17" s="25">
        <v>-2.2</v>
      </c>
      <c r="W17" s="21"/>
      <c r="X17" s="21">
        <v>0.0003</v>
      </c>
      <c r="Y17" s="24" t="s">
        <v>45</v>
      </c>
      <c r="AA17" s="5"/>
      <c r="AB17" s="6"/>
      <c r="AC17"/>
    </row>
    <row r="18" spans="2:29" ht="12.75">
      <c r="B18" s="38">
        <v>3</v>
      </c>
      <c r="C18" s="37">
        <v>94.1383</v>
      </c>
      <c r="D18" s="35">
        <v>3.1553</v>
      </c>
      <c r="E18" s="35">
        <v>1.0872</v>
      </c>
      <c r="F18" s="35">
        <v>0.1819</v>
      </c>
      <c r="G18" s="35">
        <v>0.2086</v>
      </c>
      <c r="H18" s="35">
        <v>0.0016</v>
      </c>
      <c r="I18" s="35">
        <v>0.0517</v>
      </c>
      <c r="J18" s="35">
        <v>0.0391</v>
      </c>
      <c r="K18" s="35">
        <v>0.0455</v>
      </c>
      <c r="L18" s="35">
        <v>0.009</v>
      </c>
      <c r="M18" s="35">
        <v>0.8511</v>
      </c>
      <c r="N18" s="35">
        <v>0.2307</v>
      </c>
      <c r="O18" s="21">
        <v>0.7168</v>
      </c>
      <c r="P18" s="42">
        <v>34.914</v>
      </c>
      <c r="Q18" s="29">
        <v>8339</v>
      </c>
      <c r="R18" s="21">
        <v>38.6891</v>
      </c>
      <c r="S18" s="29">
        <v>9240</v>
      </c>
      <c r="T18" s="21">
        <v>50.1499</v>
      </c>
      <c r="U18" s="25">
        <v>-9.2</v>
      </c>
      <c r="V18" s="25">
        <v>-2.4</v>
      </c>
      <c r="W18" s="21"/>
      <c r="X18" s="24"/>
      <c r="Y18" s="24"/>
      <c r="AA18" s="5"/>
      <c r="AB18" s="6"/>
      <c r="AC18"/>
    </row>
    <row r="19" spans="2:29" ht="12.75">
      <c r="B19" s="38">
        <v>4</v>
      </c>
      <c r="C19" s="37">
        <v>94.1254</v>
      </c>
      <c r="D19" s="35">
        <v>3.1604</v>
      </c>
      <c r="E19" s="35">
        <v>1.0909</v>
      </c>
      <c r="F19" s="35">
        <v>0.1825</v>
      </c>
      <c r="G19" s="35">
        <v>0.2099</v>
      </c>
      <c r="H19" s="30">
        <v>0.0014</v>
      </c>
      <c r="I19" s="35">
        <v>0.0519</v>
      </c>
      <c r="J19" s="35">
        <v>0.0396</v>
      </c>
      <c r="K19" s="35">
        <v>0.047</v>
      </c>
      <c r="L19" s="35">
        <v>0.0093</v>
      </c>
      <c r="M19" s="35">
        <v>0.8501</v>
      </c>
      <c r="N19" s="35">
        <v>0.2314</v>
      </c>
      <c r="O19" s="21">
        <v>0.717</v>
      </c>
      <c r="P19" s="42">
        <v>34.9213</v>
      </c>
      <c r="Q19" s="29">
        <v>8340</v>
      </c>
      <c r="R19" s="21">
        <v>38.697</v>
      </c>
      <c r="S19" s="29">
        <v>9242</v>
      </c>
      <c r="T19" s="21">
        <v>50.1541</v>
      </c>
      <c r="U19" s="25">
        <v>-8.9</v>
      </c>
      <c r="V19" s="25">
        <v>-2.6</v>
      </c>
      <c r="W19" s="21"/>
      <c r="X19" s="21"/>
      <c r="Y19" s="24"/>
      <c r="AA19" s="5"/>
      <c r="AB19" s="6"/>
      <c r="AC19"/>
    </row>
    <row r="20" spans="2:29" ht="12.75">
      <c r="B20" s="38">
        <v>5</v>
      </c>
      <c r="C20" s="37">
        <v>93.7398</v>
      </c>
      <c r="D20" s="35">
        <v>3.2861</v>
      </c>
      <c r="E20" s="35">
        <v>1.0946</v>
      </c>
      <c r="F20" s="35">
        <v>0.177</v>
      </c>
      <c r="G20" s="35">
        <v>0.2091</v>
      </c>
      <c r="H20" s="35">
        <v>0.0012</v>
      </c>
      <c r="I20" s="35">
        <v>0.0518</v>
      </c>
      <c r="J20" s="35">
        <v>0.0395</v>
      </c>
      <c r="K20" s="35">
        <v>0.0454</v>
      </c>
      <c r="L20" s="35">
        <v>0.01</v>
      </c>
      <c r="M20" s="35">
        <v>1.1126</v>
      </c>
      <c r="N20" s="35">
        <v>0.2329</v>
      </c>
      <c r="O20" s="21">
        <v>0.719</v>
      </c>
      <c r="P20" s="42">
        <v>34.8601</v>
      </c>
      <c r="Q20" s="29">
        <v>8326</v>
      </c>
      <c r="R20" s="21">
        <v>38.6279</v>
      </c>
      <c r="S20" s="29">
        <v>9226</v>
      </c>
      <c r="T20" s="21">
        <v>49.9971</v>
      </c>
      <c r="U20" s="25">
        <v>-9.3</v>
      </c>
      <c r="V20" s="25">
        <v>-3</v>
      </c>
      <c r="W20" s="21"/>
      <c r="X20" s="32"/>
      <c r="Y20" s="32"/>
      <c r="AA20" s="5"/>
      <c r="AB20" s="6"/>
      <c r="AC20"/>
    </row>
    <row r="21" spans="2:29" ht="12.75">
      <c r="B21" s="38">
        <v>6</v>
      </c>
      <c r="C21" s="37"/>
      <c r="D21" s="35"/>
      <c r="E21" s="35"/>
      <c r="F21" s="35"/>
      <c r="G21" s="35"/>
      <c r="H21" s="30"/>
      <c r="I21" s="35"/>
      <c r="J21" s="35"/>
      <c r="K21" s="35"/>
      <c r="L21" s="35"/>
      <c r="M21" s="35"/>
      <c r="N21" s="35"/>
      <c r="O21" s="21"/>
      <c r="P21" s="42"/>
      <c r="Q21" s="29"/>
      <c r="R21" s="21"/>
      <c r="S21" s="29"/>
      <c r="T21" s="21"/>
      <c r="U21" s="25"/>
      <c r="V21" s="25"/>
      <c r="W21" s="21"/>
      <c r="X21" s="21"/>
      <c r="Y21" s="24"/>
      <c r="AA21" s="5"/>
      <c r="AB21" s="6"/>
      <c r="AC21"/>
    </row>
    <row r="22" spans="2:29" ht="12.75">
      <c r="B22" s="38">
        <v>7</v>
      </c>
      <c r="C22" s="37"/>
      <c r="D22" s="35"/>
      <c r="E22" s="35"/>
      <c r="F22" s="35"/>
      <c r="G22" s="35"/>
      <c r="H22" s="30"/>
      <c r="I22" s="35"/>
      <c r="J22" s="35"/>
      <c r="K22" s="35"/>
      <c r="L22" s="35"/>
      <c r="M22" s="35"/>
      <c r="N22" s="35"/>
      <c r="O22" s="21"/>
      <c r="P22" s="42"/>
      <c r="Q22" s="29"/>
      <c r="R22" s="21"/>
      <c r="S22" s="29"/>
      <c r="T22" s="21"/>
      <c r="U22" s="25"/>
      <c r="V22" s="25"/>
      <c r="W22" s="21"/>
      <c r="X22" s="21"/>
      <c r="Y22" s="24"/>
      <c r="AA22" s="5"/>
      <c r="AB22" s="6"/>
      <c r="AC22"/>
    </row>
    <row r="23" spans="2:29" ht="12.75">
      <c r="B23" s="38">
        <v>8</v>
      </c>
      <c r="C23" s="37">
        <v>94.391</v>
      </c>
      <c r="D23" s="35">
        <v>3.1214</v>
      </c>
      <c r="E23" s="35">
        <v>1.0563</v>
      </c>
      <c r="F23" s="35">
        <v>0.1738</v>
      </c>
      <c r="G23" s="35">
        <v>0.1861</v>
      </c>
      <c r="H23" s="35">
        <v>0.0012</v>
      </c>
      <c r="I23" s="35">
        <v>0.0405</v>
      </c>
      <c r="J23" s="35">
        <v>0.0298</v>
      </c>
      <c r="K23" s="35">
        <v>0.0314</v>
      </c>
      <c r="L23" s="35">
        <v>0.0088</v>
      </c>
      <c r="M23" s="35">
        <v>0.7325</v>
      </c>
      <c r="N23" s="35">
        <v>0.2272</v>
      </c>
      <c r="O23" s="21">
        <v>0.7142</v>
      </c>
      <c r="P23" s="42">
        <v>34.8665</v>
      </c>
      <c r="Q23" s="29">
        <v>8327</v>
      </c>
      <c r="R23" s="21">
        <v>38.6398</v>
      </c>
      <c r="S23" s="29">
        <v>9229</v>
      </c>
      <c r="T23" s="21">
        <v>50.1784</v>
      </c>
      <c r="U23" s="25">
        <v>-9</v>
      </c>
      <c r="V23" s="25">
        <v>-3.2</v>
      </c>
      <c r="W23" s="21"/>
      <c r="X23" s="21"/>
      <c r="Y23" s="24"/>
      <c r="AA23" s="5"/>
      <c r="AB23" s="6"/>
      <c r="AC23"/>
    </row>
    <row r="24" spans="2:29" ht="15" customHeight="1">
      <c r="B24" s="38">
        <v>9</v>
      </c>
      <c r="C24" s="37">
        <v>94.6017</v>
      </c>
      <c r="D24" s="35">
        <v>3.0519</v>
      </c>
      <c r="E24" s="35">
        <v>1.0226</v>
      </c>
      <c r="F24" s="35">
        <v>0.1673</v>
      </c>
      <c r="G24" s="35">
        <v>0.1707</v>
      </c>
      <c r="H24" s="35" t="s">
        <v>43</v>
      </c>
      <c r="I24" s="35">
        <v>0.0353</v>
      </c>
      <c r="J24" s="35">
        <v>0.0251</v>
      </c>
      <c r="K24" s="35">
        <v>0.0165</v>
      </c>
      <c r="L24" s="35">
        <v>0.0093</v>
      </c>
      <c r="M24" s="35">
        <v>0.6761</v>
      </c>
      <c r="N24" s="35">
        <v>0.2228</v>
      </c>
      <c r="O24" s="21">
        <v>0.712</v>
      </c>
      <c r="P24" s="42">
        <v>34.8041</v>
      </c>
      <c r="Q24" s="29">
        <v>8312</v>
      </c>
      <c r="R24" s="21">
        <v>38.5737</v>
      </c>
      <c r="S24" s="29">
        <v>9213</v>
      </c>
      <c r="T24" s="21">
        <v>50.1699</v>
      </c>
      <c r="U24" s="25">
        <v>-8.6</v>
      </c>
      <c r="V24" s="25">
        <v>-3.1</v>
      </c>
      <c r="W24" s="24"/>
      <c r="X24" s="21"/>
      <c r="Y24" s="24"/>
      <c r="AA24" s="5"/>
      <c r="AB24" s="6"/>
      <c r="AC24"/>
    </row>
    <row r="25" spans="2:29" ht="12.75">
      <c r="B25" s="38">
        <v>10</v>
      </c>
      <c r="C25" s="37">
        <v>94.7315</v>
      </c>
      <c r="D25" s="35">
        <v>2.9782</v>
      </c>
      <c r="E25" s="35">
        <v>1.0041</v>
      </c>
      <c r="F25" s="35">
        <v>0.1662</v>
      </c>
      <c r="G25" s="35">
        <v>0.1686</v>
      </c>
      <c r="H25" s="35">
        <v>0.0011</v>
      </c>
      <c r="I25" s="35">
        <v>0.0348</v>
      </c>
      <c r="J25" s="35">
        <v>0.0246</v>
      </c>
      <c r="K25" s="35">
        <v>0.0127</v>
      </c>
      <c r="L25" s="35">
        <v>0.0085</v>
      </c>
      <c r="M25" s="35">
        <v>0.6536</v>
      </c>
      <c r="N25" s="35">
        <v>0.216</v>
      </c>
      <c r="O25" s="21">
        <v>0.711</v>
      </c>
      <c r="P25" s="42">
        <v>34.7772</v>
      </c>
      <c r="Q25" s="29">
        <v>8306</v>
      </c>
      <c r="R25" s="21">
        <v>38.5453</v>
      </c>
      <c r="S25" s="29">
        <v>9206</v>
      </c>
      <c r="T25" s="21">
        <v>50.1691</v>
      </c>
      <c r="U25" s="25">
        <v>-9.7</v>
      </c>
      <c r="V25" s="25">
        <v>-4.2</v>
      </c>
      <c r="W25" s="21"/>
      <c r="X25" s="34"/>
      <c r="Y25" s="33"/>
      <c r="AA25" s="5"/>
      <c r="AB25" s="6"/>
      <c r="AC25"/>
    </row>
    <row r="26" spans="2:29" ht="12.75">
      <c r="B26" s="38">
        <v>11</v>
      </c>
      <c r="C26" s="37">
        <v>94.737</v>
      </c>
      <c r="D26" s="35">
        <v>2.987</v>
      </c>
      <c r="E26" s="35">
        <v>1.0023</v>
      </c>
      <c r="F26" s="35">
        <v>0.1635</v>
      </c>
      <c r="G26" s="35">
        <v>0.165</v>
      </c>
      <c r="H26" s="30" t="s">
        <v>42</v>
      </c>
      <c r="I26" s="35">
        <v>0.0326</v>
      </c>
      <c r="J26" s="35">
        <v>0.023</v>
      </c>
      <c r="K26" s="35">
        <v>0.0121</v>
      </c>
      <c r="L26" s="35">
        <v>0.0094</v>
      </c>
      <c r="M26" s="35">
        <v>0.6531</v>
      </c>
      <c r="N26" s="35">
        <v>0.2142</v>
      </c>
      <c r="O26" s="21">
        <v>0.7108</v>
      </c>
      <c r="P26" s="42">
        <v>34.7692</v>
      </c>
      <c r="Q26" s="29">
        <v>8304</v>
      </c>
      <c r="R26" s="21">
        <v>38.5367</v>
      </c>
      <c r="S26" s="29">
        <v>9204</v>
      </c>
      <c r="T26" s="21">
        <v>50.1654</v>
      </c>
      <c r="U26" s="25">
        <v>-9.3</v>
      </c>
      <c r="V26" s="25">
        <v>-4</v>
      </c>
      <c r="W26" s="21" t="s">
        <v>44</v>
      </c>
      <c r="X26" s="34"/>
      <c r="Y26" s="33"/>
      <c r="AA26" s="5"/>
      <c r="AB26" s="6"/>
      <c r="AC26"/>
    </row>
    <row r="27" spans="2:29" ht="12.75">
      <c r="B27" s="38">
        <v>12</v>
      </c>
      <c r="C27" s="37">
        <v>94.7731</v>
      </c>
      <c r="D27" s="35">
        <v>2.97</v>
      </c>
      <c r="E27" s="35">
        <v>0.9996</v>
      </c>
      <c r="F27" s="35">
        <v>0.1632</v>
      </c>
      <c r="G27" s="35">
        <v>0.1642</v>
      </c>
      <c r="H27" s="35" t="s">
        <v>42</v>
      </c>
      <c r="I27" s="35">
        <v>0.033</v>
      </c>
      <c r="J27" s="35">
        <v>0.0231</v>
      </c>
      <c r="K27" s="35">
        <v>0.0115</v>
      </c>
      <c r="L27" s="35">
        <v>0.0091</v>
      </c>
      <c r="M27" s="35">
        <v>0.6452</v>
      </c>
      <c r="N27" s="35">
        <v>0.2073</v>
      </c>
      <c r="O27" s="21">
        <v>0.7105</v>
      </c>
      <c r="P27" s="42">
        <v>34.7671</v>
      </c>
      <c r="Q27" s="29">
        <v>8304</v>
      </c>
      <c r="R27" s="21">
        <v>38.5347</v>
      </c>
      <c r="S27" s="29">
        <v>9203</v>
      </c>
      <c r="T27" s="21">
        <v>50.1727</v>
      </c>
      <c r="U27" s="25">
        <v>-9.6</v>
      </c>
      <c r="V27" s="25">
        <v>-4.3</v>
      </c>
      <c r="W27" s="21"/>
      <c r="X27" s="34"/>
      <c r="Y27" s="33"/>
      <c r="AA27" s="5"/>
      <c r="AB27" s="6"/>
      <c r="AC27"/>
    </row>
    <row r="28" spans="2:29" ht="12.75">
      <c r="B28" s="38">
        <v>13</v>
      </c>
      <c r="C28" s="37"/>
      <c r="D28" s="35"/>
      <c r="E28" s="35"/>
      <c r="F28" s="35"/>
      <c r="G28" s="35"/>
      <c r="H28" s="30"/>
      <c r="I28" s="35"/>
      <c r="J28" s="35"/>
      <c r="K28" s="35"/>
      <c r="L28" s="35"/>
      <c r="M28" s="35"/>
      <c r="N28" s="35"/>
      <c r="O28" s="21"/>
      <c r="P28" s="42"/>
      <c r="Q28" s="29"/>
      <c r="R28" s="21"/>
      <c r="S28" s="29"/>
      <c r="T28" s="21"/>
      <c r="U28" s="25"/>
      <c r="V28" s="25"/>
      <c r="W28" s="21"/>
      <c r="X28" s="34"/>
      <c r="Y28" s="33"/>
      <c r="AA28" s="5"/>
      <c r="AB28" s="6"/>
      <c r="AC28"/>
    </row>
    <row r="29" spans="2:29" ht="12.75">
      <c r="B29" s="38">
        <v>14</v>
      </c>
      <c r="C29" s="37"/>
      <c r="D29" s="35"/>
      <c r="E29" s="35"/>
      <c r="F29" s="35"/>
      <c r="G29" s="35"/>
      <c r="H29" s="30"/>
      <c r="I29" s="35"/>
      <c r="J29" s="35"/>
      <c r="K29" s="35"/>
      <c r="L29" s="35"/>
      <c r="M29" s="35"/>
      <c r="N29" s="35"/>
      <c r="O29" s="21"/>
      <c r="P29" s="42"/>
      <c r="Q29" s="29"/>
      <c r="R29" s="21"/>
      <c r="S29" s="29"/>
      <c r="T29" s="21"/>
      <c r="U29" s="25"/>
      <c r="V29" s="25"/>
      <c r="W29" s="21"/>
      <c r="X29" s="34"/>
      <c r="Y29" s="33"/>
      <c r="AA29" s="5"/>
      <c r="AB29" s="6"/>
      <c r="AC29"/>
    </row>
    <row r="30" spans="2:29" ht="12.75">
      <c r="B30" s="38">
        <v>15</v>
      </c>
      <c r="C30" s="37">
        <v>94.6182</v>
      </c>
      <c r="D30" s="35">
        <v>3.0308</v>
      </c>
      <c r="E30" s="35">
        <v>1.0036</v>
      </c>
      <c r="F30" s="35">
        <v>0.1614</v>
      </c>
      <c r="G30" s="35">
        <v>0.1677</v>
      </c>
      <c r="H30" s="35" t="s">
        <v>42</v>
      </c>
      <c r="I30" s="35">
        <v>0.0342</v>
      </c>
      <c r="J30" s="35">
        <v>0.0243</v>
      </c>
      <c r="K30" s="35">
        <v>0.0158</v>
      </c>
      <c r="L30" s="35">
        <v>0.0101</v>
      </c>
      <c r="M30" s="35">
        <v>0.7131</v>
      </c>
      <c r="N30" s="35">
        <v>0.2198</v>
      </c>
      <c r="O30" s="21">
        <v>0.7116</v>
      </c>
      <c r="P30" s="42">
        <v>34.7673</v>
      </c>
      <c r="Q30" s="29">
        <v>8304</v>
      </c>
      <c r="R30" s="21">
        <v>38.5339</v>
      </c>
      <c r="S30" s="29">
        <v>9203</v>
      </c>
      <c r="T30" s="21">
        <v>50.1325</v>
      </c>
      <c r="U30" s="25">
        <v>-9.9</v>
      </c>
      <c r="V30" s="25">
        <v>-4.9</v>
      </c>
      <c r="W30" s="21"/>
      <c r="X30" s="34"/>
      <c r="Y30" s="33"/>
      <c r="AA30" s="5"/>
      <c r="AB30" s="6"/>
      <c r="AC30"/>
    </row>
    <row r="31" spans="2:29" ht="12.75">
      <c r="B31" s="16">
        <v>16</v>
      </c>
      <c r="C31" s="36">
        <v>94.8576</v>
      </c>
      <c r="D31" s="35">
        <v>2.8966</v>
      </c>
      <c r="E31" s="35">
        <v>0.9662</v>
      </c>
      <c r="F31" s="35">
        <v>0.1594</v>
      </c>
      <c r="G31" s="35">
        <v>0.1602</v>
      </c>
      <c r="H31" s="35" t="s">
        <v>42</v>
      </c>
      <c r="I31" s="35">
        <v>0.0327</v>
      </c>
      <c r="J31" s="35">
        <v>0.0229</v>
      </c>
      <c r="K31" s="35">
        <v>0.0143</v>
      </c>
      <c r="L31" s="35">
        <v>0.009</v>
      </c>
      <c r="M31" s="35">
        <v>0.6767</v>
      </c>
      <c r="N31" s="35">
        <v>0.2036</v>
      </c>
      <c r="O31" s="21">
        <v>0.7097</v>
      </c>
      <c r="P31" s="42">
        <v>34.7184</v>
      </c>
      <c r="Q31" s="29">
        <v>8292</v>
      </c>
      <c r="R31" s="21">
        <v>38.4822</v>
      </c>
      <c r="S31" s="29">
        <v>9191</v>
      </c>
      <c r="T31" s="21">
        <v>50.1317</v>
      </c>
      <c r="U31" s="25">
        <v>-13.5</v>
      </c>
      <c r="V31" s="25">
        <v>-6.4</v>
      </c>
      <c r="W31" s="21"/>
      <c r="X31" s="34">
        <v>0.0005</v>
      </c>
      <c r="Y31" s="33" t="s">
        <v>45</v>
      </c>
      <c r="AA31" s="5"/>
      <c r="AB31" s="6"/>
      <c r="AC31"/>
    </row>
    <row r="32" spans="2:29" ht="12.75">
      <c r="B32" s="16">
        <v>17</v>
      </c>
      <c r="C32" s="36">
        <v>94.7427</v>
      </c>
      <c r="D32" s="35">
        <v>2.9597</v>
      </c>
      <c r="E32" s="35">
        <v>0.966</v>
      </c>
      <c r="F32" s="35">
        <v>0.1554</v>
      </c>
      <c r="G32" s="35">
        <v>0.1601</v>
      </c>
      <c r="H32" s="35">
        <v>0.0011</v>
      </c>
      <c r="I32" s="35">
        <v>0.0328</v>
      </c>
      <c r="J32" s="35">
        <v>0.0234</v>
      </c>
      <c r="K32" s="35">
        <v>0.0157</v>
      </c>
      <c r="L32" s="35">
        <v>0.0092</v>
      </c>
      <c r="M32" s="35">
        <v>0.7224</v>
      </c>
      <c r="N32" s="35">
        <v>0.2116</v>
      </c>
      <c r="O32" s="21">
        <v>0.7104</v>
      </c>
      <c r="P32" s="42">
        <v>34.7163</v>
      </c>
      <c r="Q32" s="29">
        <v>8291</v>
      </c>
      <c r="R32" s="21">
        <v>38.4792</v>
      </c>
      <c r="S32" s="29">
        <v>9190</v>
      </c>
      <c r="T32" s="21">
        <v>50.1039</v>
      </c>
      <c r="U32" s="25">
        <v>-11.5</v>
      </c>
      <c r="V32" s="25">
        <v>-6</v>
      </c>
      <c r="W32" s="21"/>
      <c r="X32" s="34"/>
      <c r="Y32" s="33"/>
      <c r="AA32" s="5"/>
      <c r="AB32" s="6"/>
      <c r="AC32"/>
    </row>
    <row r="33" spans="2:29" ht="12.75">
      <c r="B33" s="16">
        <v>18</v>
      </c>
      <c r="C33" s="24">
        <v>94.9456</v>
      </c>
      <c r="D33" s="21">
        <v>2.8239</v>
      </c>
      <c r="E33" s="21">
        <v>0.9429</v>
      </c>
      <c r="F33" s="21">
        <v>0.1591</v>
      </c>
      <c r="G33" s="21">
        <v>0.1603</v>
      </c>
      <c r="H33" s="30" t="s">
        <v>42</v>
      </c>
      <c r="I33" s="21">
        <v>0.0333</v>
      </c>
      <c r="J33" s="21">
        <v>0.0233</v>
      </c>
      <c r="K33" s="21">
        <v>0.015</v>
      </c>
      <c r="L33" s="21">
        <v>0.0093</v>
      </c>
      <c r="M33" s="21">
        <v>0.6891</v>
      </c>
      <c r="N33" s="21">
        <v>0.1975</v>
      </c>
      <c r="O33" s="21">
        <v>0.709</v>
      </c>
      <c r="P33" s="42">
        <v>34.6868</v>
      </c>
      <c r="Q33" s="29">
        <v>8284</v>
      </c>
      <c r="R33" s="21">
        <v>38.4482</v>
      </c>
      <c r="S33" s="29">
        <v>9183</v>
      </c>
      <c r="T33" s="21">
        <v>50.111</v>
      </c>
      <c r="U33" s="25">
        <v>-12.4</v>
      </c>
      <c r="V33" s="25">
        <v>-5.7</v>
      </c>
      <c r="W33" s="21"/>
      <c r="X33" s="34"/>
      <c r="Y33" s="33"/>
      <c r="AA33" s="5"/>
      <c r="AB33" s="6"/>
      <c r="AC33"/>
    </row>
    <row r="34" spans="2:29" ht="12.75" customHeight="1">
      <c r="B34" s="16">
        <v>19</v>
      </c>
      <c r="C34" s="24">
        <v>94.9271</v>
      </c>
      <c r="D34" s="21">
        <v>2.8358</v>
      </c>
      <c r="E34" s="21">
        <v>0.9459</v>
      </c>
      <c r="F34" s="21">
        <v>0.1593</v>
      </c>
      <c r="G34" s="21">
        <v>0.161</v>
      </c>
      <c r="H34" s="21" t="s">
        <v>42</v>
      </c>
      <c r="I34" s="21">
        <v>0.0333</v>
      </c>
      <c r="J34" s="21">
        <v>0.0233</v>
      </c>
      <c r="K34" s="21">
        <v>0.0162</v>
      </c>
      <c r="L34" s="21">
        <v>0.0098</v>
      </c>
      <c r="M34" s="21">
        <v>0.6892</v>
      </c>
      <c r="N34" s="21">
        <v>0.1983</v>
      </c>
      <c r="O34" s="21">
        <v>0.7092</v>
      </c>
      <c r="P34" s="42">
        <v>34.6933</v>
      </c>
      <c r="Q34" s="29">
        <v>8286</v>
      </c>
      <c r="R34" s="21">
        <v>38.4552</v>
      </c>
      <c r="S34" s="29">
        <v>9184</v>
      </c>
      <c r="T34" s="21">
        <v>50.1141</v>
      </c>
      <c r="U34" s="25">
        <v>-11.1</v>
      </c>
      <c r="V34" s="25">
        <v>-3.7</v>
      </c>
      <c r="W34" s="21"/>
      <c r="X34" s="32"/>
      <c r="Y34" s="32"/>
      <c r="AA34" s="5"/>
      <c r="AB34" s="6"/>
      <c r="AC34"/>
    </row>
    <row r="35" spans="2:29" ht="12.75">
      <c r="B35" s="16">
        <v>20</v>
      </c>
      <c r="C35" s="24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42"/>
      <c r="Q35" s="29"/>
      <c r="R35" s="21"/>
      <c r="S35" s="29"/>
      <c r="T35" s="21"/>
      <c r="U35" s="25"/>
      <c r="V35" s="25"/>
      <c r="W35" s="21"/>
      <c r="X35" s="21"/>
      <c r="Y35" s="24"/>
      <c r="AA35" s="5"/>
      <c r="AB35" s="6"/>
      <c r="AC35"/>
    </row>
    <row r="36" spans="2:29" ht="12.75">
      <c r="B36" s="16">
        <v>21</v>
      </c>
      <c r="C36" s="24"/>
      <c r="D36" s="21"/>
      <c r="E36" s="21"/>
      <c r="F36" s="21"/>
      <c r="G36" s="21"/>
      <c r="H36" s="30"/>
      <c r="I36" s="21"/>
      <c r="J36" s="21"/>
      <c r="K36" s="21"/>
      <c r="L36" s="21"/>
      <c r="M36" s="21"/>
      <c r="N36" s="21"/>
      <c r="O36" s="21"/>
      <c r="P36" s="42"/>
      <c r="Q36" s="29"/>
      <c r="R36" s="21"/>
      <c r="S36" s="29"/>
      <c r="T36" s="21"/>
      <c r="U36" s="25"/>
      <c r="V36" s="25"/>
      <c r="W36" s="21"/>
      <c r="X36" s="24"/>
      <c r="Y36" s="24"/>
      <c r="AA36" s="5"/>
      <c r="AB36" s="6"/>
      <c r="AC36"/>
    </row>
    <row r="37" spans="2:29" ht="12.75">
      <c r="B37" s="16">
        <v>22</v>
      </c>
      <c r="C37" s="24">
        <v>94.9375</v>
      </c>
      <c r="D37" s="21">
        <v>2.8112</v>
      </c>
      <c r="E37" s="21">
        <v>0.9374</v>
      </c>
      <c r="F37" s="21">
        <v>0.1586</v>
      </c>
      <c r="G37" s="21">
        <v>0.1613</v>
      </c>
      <c r="H37" s="30">
        <v>0.0011</v>
      </c>
      <c r="I37" s="21">
        <v>0.0335</v>
      </c>
      <c r="J37" s="21">
        <v>0.0235</v>
      </c>
      <c r="K37" s="21">
        <v>0.0154</v>
      </c>
      <c r="L37" s="21">
        <v>0.01</v>
      </c>
      <c r="M37" s="21">
        <v>0.7021</v>
      </c>
      <c r="N37" s="21">
        <v>0.2086</v>
      </c>
      <c r="O37" s="21">
        <v>0.7091</v>
      </c>
      <c r="P37" s="42">
        <v>34.6738</v>
      </c>
      <c r="Q37" s="29">
        <v>8281</v>
      </c>
      <c r="R37" s="21">
        <v>38.434</v>
      </c>
      <c r="S37" s="29">
        <v>9179</v>
      </c>
      <c r="T37" s="21">
        <v>50.0892</v>
      </c>
      <c r="U37" s="25">
        <v>-11.1</v>
      </c>
      <c r="V37" s="25">
        <v>-3.1</v>
      </c>
      <c r="W37" s="21"/>
      <c r="X37" s="21"/>
      <c r="Y37" s="24"/>
      <c r="AA37" s="5"/>
      <c r="AB37" s="6"/>
      <c r="AC37"/>
    </row>
    <row r="38" spans="2:29" ht="12.75">
      <c r="B38" s="16">
        <v>23</v>
      </c>
      <c r="C38" s="24">
        <v>95.0137</v>
      </c>
      <c r="D38" s="21">
        <v>2.7565</v>
      </c>
      <c r="E38" s="21">
        <v>0.9191</v>
      </c>
      <c r="F38" s="21">
        <v>0.1513</v>
      </c>
      <c r="G38" s="21">
        <v>0.1549</v>
      </c>
      <c r="H38" s="21" t="s">
        <v>42</v>
      </c>
      <c r="I38" s="21">
        <v>0.0314</v>
      </c>
      <c r="J38" s="21">
        <v>0.0221</v>
      </c>
      <c r="K38" s="21">
        <v>0.0165</v>
      </c>
      <c r="L38" s="21">
        <v>0.0093</v>
      </c>
      <c r="M38" s="21">
        <v>0.722</v>
      </c>
      <c r="N38" s="21">
        <v>0.2026</v>
      </c>
      <c r="O38" s="21">
        <v>0.7083</v>
      </c>
      <c r="P38" s="42">
        <v>34.6323</v>
      </c>
      <c r="Q38" s="29">
        <v>8271</v>
      </c>
      <c r="R38" s="21">
        <v>38.3893</v>
      </c>
      <c r="S38" s="29">
        <v>9169</v>
      </c>
      <c r="T38" s="21">
        <v>50.0596</v>
      </c>
      <c r="U38" s="25">
        <v>-11.4</v>
      </c>
      <c r="V38" s="25">
        <v>-3.3</v>
      </c>
      <c r="W38" s="21"/>
      <c r="X38" s="21"/>
      <c r="Y38" s="24"/>
      <c r="AA38" s="5"/>
      <c r="AB38" s="6"/>
      <c r="AC38"/>
    </row>
    <row r="39" spans="2:29" ht="12.75">
      <c r="B39" s="16">
        <v>24</v>
      </c>
      <c r="C39" s="24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42"/>
      <c r="Q39" s="29"/>
      <c r="R39" s="21"/>
      <c r="S39" s="29"/>
      <c r="T39" s="21"/>
      <c r="U39" s="25"/>
      <c r="V39" s="25"/>
      <c r="W39" s="21"/>
      <c r="X39" s="21"/>
      <c r="Y39" s="31"/>
      <c r="AA39" s="5"/>
      <c r="AB39" s="6"/>
      <c r="AC39"/>
    </row>
    <row r="40" spans="2:29" ht="12.75">
      <c r="B40" s="16">
        <v>25</v>
      </c>
      <c r="C40" s="24">
        <v>95.1221</v>
      </c>
      <c r="D40" s="21">
        <v>2.6889</v>
      </c>
      <c r="E40" s="21">
        <v>0.8954</v>
      </c>
      <c r="F40" s="21">
        <v>0.1446</v>
      </c>
      <c r="G40" s="21">
        <v>0.1482</v>
      </c>
      <c r="H40" s="30" t="s">
        <v>42</v>
      </c>
      <c r="I40" s="21">
        <v>0.0294</v>
      </c>
      <c r="J40" s="21">
        <v>0.0206</v>
      </c>
      <c r="K40" s="21">
        <v>0.012</v>
      </c>
      <c r="L40" s="21">
        <v>0.0095</v>
      </c>
      <c r="M40" s="21">
        <v>0.7281</v>
      </c>
      <c r="N40" s="21">
        <v>0.2003</v>
      </c>
      <c r="O40" s="21">
        <v>0.7072</v>
      </c>
      <c r="P40" s="42">
        <v>34.5814</v>
      </c>
      <c r="Q40" s="29">
        <v>8259</v>
      </c>
      <c r="R40" s="21">
        <v>38.3347</v>
      </c>
      <c r="S40" s="29">
        <v>9156</v>
      </c>
      <c r="T40" s="21">
        <v>50.0278</v>
      </c>
      <c r="U40" s="25">
        <v>-12</v>
      </c>
      <c r="V40" s="25">
        <v>-3</v>
      </c>
      <c r="W40" s="21" t="s">
        <v>44</v>
      </c>
      <c r="X40" s="21"/>
      <c r="Y40" s="24"/>
      <c r="AA40" s="5"/>
      <c r="AB40" s="6"/>
      <c r="AC40"/>
    </row>
    <row r="41" spans="2:29" ht="12.75">
      <c r="B41" s="16">
        <v>26</v>
      </c>
      <c r="C41" s="24">
        <v>95.0678</v>
      </c>
      <c r="D41" s="21">
        <v>2.7207</v>
      </c>
      <c r="E41" s="21">
        <v>0.9119</v>
      </c>
      <c r="F41" s="21">
        <v>0.1452</v>
      </c>
      <c r="G41" s="21">
        <v>0.1497</v>
      </c>
      <c r="H41" s="30" t="s">
        <v>42</v>
      </c>
      <c r="I41" s="21">
        <v>0.0298</v>
      </c>
      <c r="J41" s="21">
        <v>0.021</v>
      </c>
      <c r="K41" s="21">
        <v>0.0133</v>
      </c>
      <c r="L41" s="21">
        <v>0.0093</v>
      </c>
      <c r="M41" s="21">
        <v>0.7288</v>
      </c>
      <c r="N41" s="21">
        <v>0.2018</v>
      </c>
      <c r="O41" s="21">
        <v>0.7077</v>
      </c>
      <c r="P41" s="42">
        <v>34.6017</v>
      </c>
      <c r="Q41" s="29">
        <v>8264</v>
      </c>
      <c r="R41" s="21">
        <v>38.3565</v>
      </c>
      <c r="S41" s="29">
        <v>9161</v>
      </c>
      <c r="T41" s="21">
        <v>50.0388</v>
      </c>
      <c r="U41" s="25">
        <v>-12.2</v>
      </c>
      <c r="V41" s="25">
        <v>-3.5</v>
      </c>
      <c r="W41" s="21"/>
      <c r="X41" s="21"/>
      <c r="Y41" s="24"/>
      <c r="AA41" s="5"/>
      <c r="AB41" s="6"/>
      <c r="AC41"/>
    </row>
    <row r="42" spans="2:29" ht="12.75">
      <c r="B42" s="16">
        <v>27</v>
      </c>
      <c r="C42" s="2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42"/>
      <c r="Q42" s="29"/>
      <c r="R42" s="21"/>
      <c r="S42" s="29"/>
      <c r="T42" s="21"/>
      <c r="U42" s="25"/>
      <c r="V42" s="25"/>
      <c r="W42" s="21"/>
      <c r="X42" s="21"/>
      <c r="Y42" s="24"/>
      <c r="AA42" s="5"/>
      <c r="AB42" s="6"/>
      <c r="AC42"/>
    </row>
    <row r="43" spans="2:29" ht="12.75">
      <c r="B43" s="16">
        <v>28</v>
      </c>
      <c r="C43" s="2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42"/>
      <c r="Q43" s="29"/>
      <c r="R43" s="21"/>
      <c r="S43" s="29"/>
      <c r="T43" s="21"/>
      <c r="U43" s="25"/>
      <c r="V43" s="25"/>
      <c r="W43" s="21"/>
      <c r="X43" s="21"/>
      <c r="Y43" s="24"/>
      <c r="AA43" s="5"/>
      <c r="AB43" s="6"/>
      <c r="AC43"/>
    </row>
    <row r="44" spans="2:29" ht="12.75" customHeight="1">
      <c r="B44" s="16">
        <v>29</v>
      </c>
      <c r="C44" s="24">
        <v>95.2508</v>
      </c>
      <c r="D44" s="21">
        <v>2.6402</v>
      </c>
      <c r="E44" s="21">
        <v>0.8708</v>
      </c>
      <c r="F44" s="21">
        <v>0.1427</v>
      </c>
      <c r="G44" s="21">
        <v>0.1497</v>
      </c>
      <c r="H44" s="21" t="s">
        <v>42</v>
      </c>
      <c r="I44" s="21">
        <v>0.0283</v>
      </c>
      <c r="J44" s="21">
        <v>0.021</v>
      </c>
      <c r="K44" s="21">
        <v>0.0133</v>
      </c>
      <c r="L44" s="21">
        <v>0.0097</v>
      </c>
      <c r="M44" s="21">
        <v>0.7288</v>
      </c>
      <c r="N44" s="21">
        <v>0.1791</v>
      </c>
      <c r="O44" s="21">
        <v>0.706</v>
      </c>
      <c r="P44" s="42">
        <v>34.5599</v>
      </c>
      <c r="Q44" s="29">
        <v>8264</v>
      </c>
      <c r="R44" s="21">
        <v>38.3565</v>
      </c>
      <c r="S44" s="29">
        <v>9191</v>
      </c>
      <c r="T44" s="21">
        <v>50.0401</v>
      </c>
      <c r="U44" s="25">
        <v>-10.3</v>
      </c>
      <c r="V44" s="25">
        <v>-2.9</v>
      </c>
      <c r="W44" s="21"/>
      <c r="X44" s="21"/>
      <c r="Y44" s="24"/>
      <c r="AA44" s="5"/>
      <c r="AB44" s="6"/>
      <c r="AC44"/>
    </row>
    <row r="45" spans="2:29" ht="12.75" customHeight="1">
      <c r="B45" s="16">
        <v>30</v>
      </c>
      <c r="C45" s="24">
        <v>95.0964</v>
      </c>
      <c r="D45" s="21">
        <v>2.7713</v>
      </c>
      <c r="E45" s="21">
        <v>0.8943</v>
      </c>
      <c r="F45" s="21">
        <v>0.1462</v>
      </c>
      <c r="G45" s="21">
        <v>0.1454</v>
      </c>
      <c r="H45" s="21" t="s">
        <v>42</v>
      </c>
      <c r="I45" s="21">
        <v>0.0291</v>
      </c>
      <c r="J45" s="21">
        <v>0.0201</v>
      </c>
      <c r="K45" s="21">
        <v>0.0112</v>
      </c>
      <c r="L45" s="21">
        <v>0.0092</v>
      </c>
      <c r="M45" s="21">
        <v>0.6845</v>
      </c>
      <c r="N45" s="21">
        <v>0.1917</v>
      </c>
      <c r="O45" s="21">
        <v>0.7073</v>
      </c>
      <c r="P45" s="42">
        <v>34.617</v>
      </c>
      <c r="Q45" s="29">
        <v>8268</v>
      </c>
      <c r="R45" s="21">
        <v>38.3736</v>
      </c>
      <c r="S45" s="29">
        <v>9165</v>
      </c>
      <c r="T45" s="21">
        <v>50.0756</v>
      </c>
      <c r="U45" s="25">
        <v>-10.3</v>
      </c>
      <c r="V45" s="25">
        <v>-4</v>
      </c>
      <c r="W45" s="21"/>
      <c r="X45" s="21"/>
      <c r="Y45" s="24"/>
      <c r="AA45" s="5"/>
      <c r="AB45" s="6"/>
      <c r="AC45"/>
    </row>
    <row r="46" spans="2:29" ht="12.75" customHeight="1">
      <c r="B46" s="16">
        <v>31</v>
      </c>
      <c r="C46" s="24">
        <v>95.0354</v>
      </c>
      <c r="D46" s="21">
        <v>2.8055</v>
      </c>
      <c r="E46" s="21">
        <v>0.9046</v>
      </c>
      <c r="F46" s="21">
        <v>0.1471</v>
      </c>
      <c r="G46" s="21">
        <v>0.1465</v>
      </c>
      <c r="H46" s="21" t="s">
        <v>42</v>
      </c>
      <c r="I46" s="21">
        <v>0.0299</v>
      </c>
      <c r="J46" s="21">
        <v>0.0206</v>
      </c>
      <c r="K46" s="21">
        <v>0.0125</v>
      </c>
      <c r="L46" s="21">
        <v>0.009</v>
      </c>
      <c r="M46" s="21">
        <v>0.6913</v>
      </c>
      <c r="N46" s="21">
        <v>0.1969</v>
      </c>
      <c r="O46" s="21">
        <v>0.7078</v>
      </c>
      <c r="P46" s="42">
        <v>34.6319</v>
      </c>
      <c r="Q46" s="29">
        <v>8271</v>
      </c>
      <c r="R46" s="21">
        <v>38.3894</v>
      </c>
      <c r="S46" s="29">
        <v>9169</v>
      </c>
      <c r="T46" s="21">
        <v>50.0778</v>
      </c>
      <c r="U46" s="25">
        <v>-14.9</v>
      </c>
      <c r="V46" s="25">
        <v>-7</v>
      </c>
      <c r="W46" s="21"/>
      <c r="X46" s="21"/>
      <c r="Y46" s="24"/>
      <c r="AA46" s="5"/>
      <c r="AB46" s="6"/>
      <c r="AC46"/>
    </row>
    <row r="47" spans="2:29" ht="15.75" customHeight="1">
      <c r="B47" s="1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1"/>
      <c r="P47" s="26"/>
      <c r="Q47" s="28">
        <f>AVERAGE(Q16:Q46)</f>
        <v>8300.136363636364</v>
      </c>
      <c r="R47" s="26"/>
      <c r="S47" s="27"/>
      <c r="T47" s="26"/>
      <c r="U47" s="25"/>
      <c r="V47" s="25"/>
      <c r="W47" s="21"/>
      <c r="X47" s="21"/>
      <c r="Y47" s="24"/>
      <c r="Z47" s="23"/>
      <c r="AA47" s="5"/>
      <c r="AB47" s="6"/>
      <c r="AC47"/>
    </row>
    <row r="48" spans="2:29" ht="12.75" customHeight="1">
      <c r="B48" s="22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AA48" s="5"/>
      <c r="AB48" s="6"/>
      <c r="AC48"/>
    </row>
    <row r="49" spans="3:29" ht="4.5" customHeight="1">
      <c r="C49" s="1"/>
      <c r="D49" s="1"/>
      <c r="AA49" s="5"/>
      <c r="AB49" s="6" t="str">
        <f>IF(AA49=100,"ОК"," ")</f>
        <v> </v>
      </c>
      <c r="AC49"/>
    </row>
    <row r="50" spans="3:29" ht="14.25" customHeight="1">
      <c r="C50" s="9" t="s">
        <v>40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41</v>
      </c>
      <c r="Q50" s="10"/>
      <c r="R50" s="10"/>
      <c r="S50" s="10"/>
      <c r="T50" s="13"/>
      <c r="U50" s="11"/>
      <c r="V50" s="11"/>
      <c r="W50" s="75">
        <v>42613</v>
      </c>
      <c r="X50" s="76"/>
      <c r="Y50" s="12"/>
      <c r="AA50" s="5"/>
      <c r="AB50" s="6" t="str">
        <f>IF(AA50=100,"ОК"," ")</f>
        <v> </v>
      </c>
      <c r="AC50"/>
    </row>
    <row r="51" spans="3:29" ht="14.25" customHeight="1" hidden="1">
      <c r="C51" s="1"/>
      <c r="D51" s="1" t="s">
        <v>27</v>
      </c>
      <c r="O51" s="2"/>
      <c r="P51" s="15" t="s">
        <v>29</v>
      </c>
      <c r="Q51" s="15"/>
      <c r="T51" s="2"/>
      <c r="U51" s="14" t="s">
        <v>0</v>
      </c>
      <c r="W51" s="2"/>
      <c r="X51" s="14" t="s">
        <v>16</v>
      </c>
      <c r="AA51" s="5" t="e">
        <f>SUM(#REF!,#REF!)</f>
        <v>#REF!</v>
      </c>
      <c r="AB51" s="6"/>
      <c r="AC51"/>
    </row>
    <row r="52" spans="3:29" ht="33" customHeight="1">
      <c r="C52" s="9" t="s">
        <v>35</v>
      </c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 t="s">
        <v>1</v>
      </c>
      <c r="P52" s="10" t="s">
        <v>39</v>
      </c>
      <c r="Q52" s="10"/>
      <c r="R52" s="10"/>
      <c r="S52" s="10"/>
      <c r="T52" s="10"/>
      <c r="U52" s="11"/>
      <c r="V52" s="11"/>
      <c r="W52" s="75">
        <v>42613</v>
      </c>
      <c r="X52" s="76"/>
      <c r="Y52" s="10"/>
      <c r="AA52" s="5"/>
      <c r="AB52" s="6"/>
      <c r="AC52"/>
    </row>
    <row r="53" spans="3:24" ht="12.75">
      <c r="C53" s="1"/>
      <c r="D53" s="1" t="s">
        <v>28</v>
      </c>
      <c r="O53" s="2"/>
      <c r="P53" s="14" t="s">
        <v>29</v>
      </c>
      <c r="Q53" s="14"/>
      <c r="T53" s="2"/>
      <c r="U53" s="14" t="s">
        <v>0</v>
      </c>
      <c r="W53" s="2"/>
      <c r="X53" t="s">
        <v>16</v>
      </c>
    </row>
    <row r="56" ht="18" customHeight="1"/>
  </sheetData>
  <sheetProtection/>
  <mergeCells count="34">
    <mergeCell ref="B8:Y8"/>
    <mergeCell ref="B9:Y9"/>
    <mergeCell ref="K13:K15"/>
    <mergeCell ref="J13:J15"/>
    <mergeCell ref="W12:W15"/>
    <mergeCell ref="X12:X15"/>
    <mergeCell ref="B10:Y10"/>
    <mergeCell ref="E13:E15"/>
    <mergeCell ref="C6:AA6"/>
    <mergeCell ref="Y12:Y15"/>
    <mergeCell ref="U12:U15"/>
    <mergeCell ref="D13:D15"/>
    <mergeCell ref="G13:G15"/>
    <mergeCell ref="M13:M15"/>
    <mergeCell ref="I13:I15"/>
    <mergeCell ref="L13:L15"/>
    <mergeCell ref="B7:Y7"/>
    <mergeCell ref="B12:B15"/>
    <mergeCell ref="W52:X52"/>
    <mergeCell ref="C12:N12"/>
    <mergeCell ref="T13:T15"/>
    <mergeCell ref="O12:T12"/>
    <mergeCell ref="V12:V15"/>
    <mergeCell ref="W50:X50"/>
    <mergeCell ref="H13:H15"/>
    <mergeCell ref="O13:O15"/>
    <mergeCell ref="C48:Y48"/>
    <mergeCell ref="C13:C15"/>
    <mergeCell ref="F13:F15"/>
    <mergeCell ref="Q13:Q15"/>
    <mergeCell ref="S13:S15"/>
    <mergeCell ref="N13:N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50"/>
  <sheetViews>
    <sheetView zoomScale="70" zoomScaleNormal="70" zoomScalePageLayoutView="0" workbookViewId="0" topLeftCell="A1">
      <selection activeCell="G35" sqref="G35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43" t="s">
        <v>30</v>
      </c>
    </row>
    <row r="2" ht="12.75">
      <c r="B2" s="43" t="s">
        <v>31</v>
      </c>
    </row>
    <row r="3" ht="12.75">
      <c r="B3" s="44" t="s">
        <v>50</v>
      </c>
    </row>
    <row r="5" spans="2:29" ht="12.75">
      <c r="B5" s="82" t="s">
        <v>51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2:29" ht="14.25">
      <c r="B6" s="72" t="s">
        <v>46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2:29" ht="14.25">
      <c r="B7" s="72" t="s">
        <v>47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2:29" ht="14.25">
      <c r="B8" s="72" t="s">
        <v>48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2:29" ht="15">
      <c r="B9" s="80" t="s">
        <v>49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2" spans="2:34" ht="26.25" customHeight="1">
      <c r="B12" s="90" t="s">
        <v>26</v>
      </c>
      <c r="C12" s="87" t="s">
        <v>52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45"/>
      <c r="AE12" s="45"/>
      <c r="AF12" s="45"/>
      <c r="AG12" s="88" t="s">
        <v>53</v>
      </c>
      <c r="AH12" s="89" t="s">
        <v>54</v>
      </c>
    </row>
    <row r="13" spans="2:34" ht="122.25" customHeight="1">
      <c r="B13" s="90"/>
      <c r="C13" s="46" t="s">
        <v>55</v>
      </c>
      <c r="D13" s="46" t="s">
        <v>56</v>
      </c>
      <c r="E13" s="46" t="s">
        <v>57</v>
      </c>
      <c r="F13" s="46" t="s">
        <v>58</v>
      </c>
      <c r="G13" s="46" t="s">
        <v>59</v>
      </c>
      <c r="H13" s="46" t="s">
        <v>60</v>
      </c>
      <c r="I13" s="46" t="s">
        <v>61</v>
      </c>
      <c r="J13" s="47" t="s">
        <v>62</v>
      </c>
      <c r="K13" s="47" t="s">
        <v>63</v>
      </c>
      <c r="L13" s="46" t="s">
        <v>64</v>
      </c>
      <c r="M13" s="46" t="s">
        <v>65</v>
      </c>
      <c r="N13" s="46" t="s">
        <v>66</v>
      </c>
      <c r="O13" s="46" t="s">
        <v>67</v>
      </c>
      <c r="P13" s="46" t="s">
        <v>68</v>
      </c>
      <c r="Q13" s="48" t="s">
        <v>69</v>
      </c>
      <c r="R13" s="48" t="s">
        <v>70</v>
      </c>
      <c r="S13" s="46" t="s">
        <v>71</v>
      </c>
      <c r="T13" s="46" t="s">
        <v>72</v>
      </c>
      <c r="U13" s="46" t="s">
        <v>73</v>
      </c>
      <c r="V13" s="46" t="s">
        <v>74</v>
      </c>
      <c r="W13" s="46" t="s">
        <v>75</v>
      </c>
      <c r="X13" s="46" t="s">
        <v>76</v>
      </c>
      <c r="Y13" s="46" t="s">
        <v>77</v>
      </c>
      <c r="Z13" s="46" t="s">
        <v>78</v>
      </c>
      <c r="AA13" s="48" t="s">
        <v>69</v>
      </c>
      <c r="AB13" s="48" t="s">
        <v>70</v>
      </c>
      <c r="AC13" s="46" t="s">
        <v>79</v>
      </c>
      <c r="AD13" s="46" t="s">
        <v>80</v>
      </c>
      <c r="AE13" s="46" t="s">
        <v>81</v>
      </c>
      <c r="AF13" s="46" t="s">
        <v>82</v>
      </c>
      <c r="AG13" s="88"/>
      <c r="AH13" s="89"/>
    </row>
    <row r="14" spans="2:34" ht="14.25">
      <c r="B14" s="49">
        <v>1</v>
      </c>
      <c r="C14" s="50">
        <v>80.976</v>
      </c>
      <c r="D14" s="50">
        <v>0</v>
      </c>
      <c r="E14" s="50">
        <v>4.327</v>
      </c>
      <c r="F14" s="50">
        <v>2.056</v>
      </c>
      <c r="G14" s="50">
        <v>1.536</v>
      </c>
      <c r="H14" s="51">
        <v>0.735</v>
      </c>
      <c r="I14" s="50">
        <v>17.378</v>
      </c>
      <c r="J14" s="50"/>
      <c r="K14" s="50"/>
      <c r="L14" s="51">
        <v>0.771</v>
      </c>
      <c r="M14" s="50">
        <v>1.125</v>
      </c>
      <c r="N14" s="50">
        <v>0</v>
      </c>
      <c r="O14" s="50">
        <v>38.473</v>
      </c>
      <c r="P14" s="50">
        <v>21.712</v>
      </c>
      <c r="Q14" s="50"/>
      <c r="R14" s="51"/>
      <c r="S14" s="51">
        <v>0.286</v>
      </c>
      <c r="T14" s="51">
        <v>2.179</v>
      </c>
      <c r="U14" s="51">
        <v>3.491</v>
      </c>
      <c r="V14" s="50">
        <v>11.385</v>
      </c>
      <c r="W14" s="51">
        <v>0.748</v>
      </c>
      <c r="X14" s="50">
        <v>2.478</v>
      </c>
      <c r="Y14" s="51">
        <v>0.927</v>
      </c>
      <c r="Z14" s="50">
        <v>1.252</v>
      </c>
      <c r="AA14" s="51"/>
      <c r="AB14" s="50"/>
      <c r="AC14" s="51">
        <v>0.707</v>
      </c>
      <c r="AD14" s="52"/>
      <c r="AE14" s="45"/>
      <c r="AF14" s="45"/>
      <c r="AG14" s="53">
        <f aca="true" t="shared" si="0" ref="AG14:AG44">SUM(C14:AC14)</f>
        <v>192.542</v>
      </c>
      <c r="AH14" s="54">
        <v>34.9703</v>
      </c>
    </row>
    <row r="15" spans="2:34" ht="14.25">
      <c r="B15" s="49">
        <v>2</v>
      </c>
      <c r="C15" s="51">
        <v>80.003</v>
      </c>
      <c r="D15" s="51">
        <v>0</v>
      </c>
      <c r="E15" s="51">
        <v>4.204</v>
      </c>
      <c r="F15" s="51">
        <v>1.615</v>
      </c>
      <c r="G15" s="51">
        <v>1.462</v>
      </c>
      <c r="H15" s="51">
        <v>0.712</v>
      </c>
      <c r="I15" s="50">
        <v>16.813</v>
      </c>
      <c r="J15" s="50"/>
      <c r="K15" s="50"/>
      <c r="L15" s="51">
        <v>0.729</v>
      </c>
      <c r="M15" s="50">
        <v>1.071</v>
      </c>
      <c r="N15" s="50">
        <v>0</v>
      </c>
      <c r="O15" s="51">
        <v>32.083</v>
      </c>
      <c r="P15" s="50">
        <v>21.27</v>
      </c>
      <c r="Q15" s="50"/>
      <c r="R15" s="51"/>
      <c r="S15" s="51">
        <v>0.272</v>
      </c>
      <c r="T15" s="51">
        <v>2.043</v>
      </c>
      <c r="U15" s="50">
        <v>3.274</v>
      </c>
      <c r="V15" s="50">
        <v>9.015</v>
      </c>
      <c r="W15" s="51">
        <v>0.691</v>
      </c>
      <c r="X15" s="51">
        <v>2.542</v>
      </c>
      <c r="Y15" s="51">
        <v>0.812</v>
      </c>
      <c r="Z15" s="55">
        <v>1.214</v>
      </c>
      <c r="AA15" s="50"/>
      <c r="AB15" s="55"/>
      <c r="AC15" s="50">
        <v>0.654</v>
      </c>
      <c r="AD15" s="52"/>
      <c r="AE15" s="45"/>
      <c r="AF15" s="45"/>
      <c r="AG15" s="53">
        <f t="shared" si="0"/>
        <v>180.47900000000004</v>
      </c>
      <c r="AH15" s="54">
        <v>34.9946</v>
      </c>
    </row>
    <row r="16" spans="2:34" ht="14.25">
      <c r="B16" s="49">
        <v>3</v>
      </c>
      <c r="C16" s="51">
        <v>87.293</v>
      </c>
      <c r="D16" s="51">
        <v>0</v>
      </c>
      <c r="E16" s="51">
        <v>4.688</v>
      </c>
      <c r="F16" s="51">
        <v>2.283</v>
      </c>
      <c r="G16" s="51">
        <v>1.502</v>
      </c>
      <c r="H16" s="51">
        <v>0.788</v>
      </c>
      <c r="I16" s="50">
        <v>13.319</v>
      </c>
      <c r="J16" s="50"/>
      <c r="K16" s="50"/>
      <c r="L16" s="51">
        <v>0.839</v>
      </c>
      <c r="M16" s="50">
        <v>1.115</v>
      </c>
      <c r="N16" s="50">
        <v>0</v>
      </c>
      <c r="O16" s="51">
        <v>40.014</v>
      </c>
      <c r="P16" s="50">
        <v>19.071</v>
      </c>
      <c r="Q16" s="50"/>
      <c r="R16" s="51"/>
      <c r="S16" s="51">
        <v>0.281</v>
      </c>
      <c r="T16" s="51">
        <v>2.484</v>
      </c>
      <c r="U16" s="50">
        <v>3.549</v>
      </c>
      <c r="V16" s="50">
        <v>17.45</v>
      </c>
      <c r="W16" s="51">
        <v>0.747</v>
      </c>
      <c r="X16" s="51">
        <v>2.646</v>
      </c>
      <c r="Y16" s="51">
        <v>0.864</v>
      </c>
      <c r="Z16" s="55">
        <v>1.295</v>
      </c>
      <c r="AA16" s="50"/>
      <c r="AB16" s="55"/>
      <c r="AC16" s="50">
        <v>0.658</v>
      </c>
      <c r="AD16" s="52"/>
      <c r="AE16" s="45"/>
      <c r="AF16" s="45"/>
      <c r="AG16" s="53">
        <f t="shared" si="0"/>
        <v>200.886</v>
      </c>
      <c r="AH16" s="54">
        <v>34.914</v>
      </c>
    </row>
    <row r="17" spans="2:34" ht="14.25">
      <c r="B17" s="49">
        <v>4</v>
      </c>
      <c r="C17" s="51">
        <v>85.314</v>
      </c>
      <c r="D17" s="51">
        <v>0</v>
      </c>
      <c r="E17" s="51">
        <v>4.423</v>
      </c>
      <c r="F17" s="51">
        <v>2.351</v>
      </c>
      <c r="G17" s="51">
        <v>1.607</v>
      </c>
      <c r="H17" s="51">
        <v>0.776</v>
      </c>
      <c r="I17" s="50">
        <v>14.968</v>
      </c>
      <c r="J17" s="50"/>
      <c r="K17" s="50"/>
      <c r="L17" s="51">
        <v>0.809</v>
      </c>
      <c r="M17" s="50">
        <v>1.173</v>
      </c>
      <c r="N17" s="50">
        <v>0</v>
      </c>
      <c r="O17" s="51">
        <v>41.029</v>
      </c>
      <c r="P17" s="50">
        <v>19.474</v>
      </c>
      <c r="Q17" s="50"/>
      <c r="R17" s="51"/>
      <c r="S17" s="51">
        <v>0.272</v>
      </c>
      <c r="T17" s="51">
        <v>2.178</v>
      </c>
      <c r="U17" s="50">
        <v>3.507</v>
      </c>
      <c r="V17" s="50">
        <v>14.893</v>
      </c>
      <c r="W17" s="51">
        <v>0.759</v>
      </c>
      <c r="X17" s="51">
        <v>2.888</v>
      </c>
      <c r="Y17" s="51">
        <v>0.853</v>
      </c>
      <c r="Z17" s="55">
        <v>1.293</v>
      </c>
      <c r="AA17" s="50"/>
      <c r="AB17" s="55"/>
      <c r="AC17" s="50">
        <v>0.694</v>
      </c>
      <c r="AD17" s="52"/>
      <c r="AE17" s="45"/>
      <c r="AF17" s="45"/>
      <c r="AG17" s="53">
        <f t="shared" si="0"/>
        <v>199.26099999999997</v>
      </c>
      <c r="AH17" s="56">
        <v>34.9213</v>
      </c>
    </row>
    <row r="18" spans="2:34" ht="14.25">
      <c r="B18" s="49">
        <v>5</v>
      </c>
      <c r="C18" s="51">
        <v>82.691</v>
      </c>
      <c r="D18" s="51">
        <v>0</v>
      </c>
      <c r="E18" s="51">
        <v>4.327</v>
      </c>
      <c r="F18" s="51">
        <v>2.256</v>
      </c>
      <c r="G18" s="51">
        <v>1.57</v>
      </c>
      <c r="H18" s="51">
        <v>0.747</v>
      </c>
      <c r="I18" s="50">
        <v>15.005</v>
      </c>
      <c r="J18" s="50"/>
      <c r="K18" s="50"/>
      <c r="L18" s="51">
        <v>0.865</v>
      </c>
      <c r="M18" s="50">
        <v>1.146</v>
      </c>
      <c r="N18" s="50">
        <v>0</v>
      </c>
      <c r="O18" s="51">
        <v>38.126</v>
      </c>
      <c r="P18" s="50">
        <v>20.925</v>
      </c>
      <c r="Q18" s="50"/>
      <c r="R18" s="51"/>
      <c r="S18" s="51">
        <v>0.271</v>
      </c>
      <c r="T18" s="51">
        <v>2.071</v>
      </c>
      <c r="U18" s="50">
        <v>3.489</v>
      </c>
      <c r="V18" s="50">
        <v>16.889</v>
      </c>
      <c r="W18" s="51">
        <v>0.799</v>
      </c>
      <c r="X18" s="51">
        <v>2.527</v>
      </c>
      <c r="Y18" s="51">
        <v>0.905</v>
      </c>
      <c r="Z18" s="55">
        <v>1.33</v>
      </c>
      <c r="AA18" s="50"/>
      <c r="AB18" s="55"/>
      <c r="AC18" s="50">
        <v>0.693</v>
      </c>
      <c r="AD18" s="52"/>
      <c r="AE18" s="45"/>
      <c r="AF18" s="45"/>
      <c r="AG18" s="53">
        <f t="shared" si="0"/>
        <v>196.632</v>
      </c>
      <c r="AH18" s="56">
        <v>34.8601</v>
      </c>
    </row>
    <row r="19" spans="2:34" ht="14.25">
      <c r="B19" s="49">
        <v>6</v>
      </c>
      <c r="C19" s="51">
        <v>71.999</v>
      </c>
      <c r="D19" s="51">
        <v>0</v>
      </c>
      <c r="E19" s="51">
        <v>4.505</v>
      </c>
      <c r="F19" s="51">
        <v>2.147</v>
      </c>
      <c r="G19" s="51">
        <v>1.566</v>
      </c>
      <c r="H19" s="51">
        <v>0.748</v>
      </c>
      <c r="I19" s="50">
        <v>11.407</v>
      </c>
      <c r="J19" s="50"/>
      <c r="K19" s="50"/>
      <c r="L19" s="51">
        <v>0.847</v>
      </c>
      <c r="M19" s="50">
        <v>1.188</v>
      </c>
      <c r="N19" s="50">
        <v>0</v>
      </c>
      <c r="O19" s="51">
        <v>37.424</v>
      </c>
      <c r="P19" s="50">
        <v>18.72</v>
      </c>
      <c r="Q19" s="50"/>
      <c r="R19" s="51"/>
      <c r="S19" s="51">
        <v>0.27</v>
      </c>
      <c r="T19" s="51">
        <v>2.392</v>
      </c>
      <c r="U19" s="50">
        <v>3.383</v>
      </c>
      <c r="V19" s="50">
        <v>17.048</v>
      </c>
      <c r="W19" s="51">
        <v>0.705</v>
      </c>
      <c r="X19" s="51">
        <v>2.889</v>
      </c>
      <c r="Y19" s="51">
        <v>0.859</v>
      </c>
      <c r="Z19" s="55">
        <v>1.349</v>
      </c>
      <c r="AA19" s="50"/>
      <c r="AB19" s="55"/>
      <c r="AC19" s="50">
        <v>0.74</v>
      </c>
      <c r="AD19" s="52"/>
      <c r="AE19" s="45"/>
      <c r="AF19" s="45"/>
      <c r="AG19" s="53">
        <f t="shared" si="0"/>
        <v>180.18600000000004</v>
      </c>
      <c r="AH19" s="56">
        <v>34.8601</v>
      </c>
    </row>
    <row r="20" spans="2:34" ht="14.25">
      <c r="B20" s="49">
        <v>7</v>
      </c>
      <c r="C20" s="51">
        <v>69.064</v>
      </c>
      <c r="D20" s="51">
        <v>0</v>
      </c>
      <c r="E20" s="51">
        <v>4.327</v>
      </c>
      <c r="F20" s="51">
        <v>1.702</v>
      </c>
      <c r="G20" s="51">
        <v>1.508</v>
      </c>
      <c r="H20" s="51">
        <v>0.734</v>
      </c>
      <c r="I20" s="50">
        <v>10.87</v>
      </c>
      <c r="J20" s="50"/>
      <c r="K20" s="50"/>
      <c r="L20" s="51">
        <v>0.78</v>
      </c>
      <c r="M20" s="50">
        <v>1.081</v>
      </c>
      <c r="N20" s="50">
        <v>0</v>
      </c>
      <c r="O20" s="51">
        <v>37.711</v>
      </c>
      <c r="P20" s="50">
        <v>19.21</v>
      </c>
      <c r="Q20" s="50"/>
      <c r="R20" s="51"/>
      <c r="S20" s="51">
        <v>0.284</v>
      </c>
      <c r="T20" s="51">
        <v>2.173</v>
      </c>
      <c r="U20" s="50">
        <v>3.372</v>
      </c>
      <c r="V20" s="50">
        <v>16.289</v>
      </c>
      <c r="W20" s="51">
        <v>0.697</v>
      </c>
      <c r="X20" s="51">
        <v>2.586</v>
      </c>
      <c r="Y20" s="51">
        <v>0.862</v>
      </c>
      <c r="Z20" s="55">
        <v>1.274</v>
      </c>
      <c r="AA20" s="50"/>
      <c r="AB20" s="55"/>
      <c r="AC20" s="50">
        <v>0.712</v>
      </c>
      <c r="AD20" s="52"/>
      <c r="AE20" s="45"/>
      <c r="AF20" s="45"/>
      <c r="AG20" s="53">
        <f t="shared" si="0"/>
        <v>175.23599999999996</v>
      </c>
      <c r="AH20" s="56">
        <v>34.8601</v>
      </c>
    </row>
    <row r="21" spans="2:34" ht="14.25">
      <c r="B21" s="49">
        <v>8</v>
      </c>
      <c r="C21" s="51">
        <v>83.366</v>
      </c>
      <c r="D21" s="51">
        <v>0</v>
      </c>
      <c r="E21" s="51">
        <v>4.587</v>
      </c>
      <c r="F21" s="51">
        <v>2.381</v>
      </c>
      <c r="G21" s="51">
        <v>1.531</v>
      </c>
      <c r="H21" s="51">
        <v>0.766</v>
      </c>
      <c r="I21" s="50">
        <v>47.043</v>
      </c>
      <c r="J21" s="50"/>
      <c r="K21" s="50"/>
      <c r="L21" s="51">
        <v>0.83</v>
      </c>
      <c r="M21" s="50">
        <v>1.144</v>
      </c>
      <c r="N21" s="50">
        <v>0</v>
      </c>
      <c r="O21" s="51">
        <v>41.143</v>
      </c>
      <c r="P21" s="50">
        <v>22.054</v>
      </c>
      <c r="Q21" s="50"/>
      <c r="R21" s="51"/>
      <c r="S21" s="51">
        <v>0.304</v>
      </c>
      <c r="T21" s="51">
        <v>2.171</v>
      </c>
      <c r="U21" s="50">
        <v>3.408</v>
      </c>
      <c r="V21" s="50">
        <v>15.739</v>
      </c>
      <c r="W21" s="51">
        <v>0.725</v>
      </c>
      <c r="X21" s="51">
        <v>2.563</v>
      </c>
      <c r="Y21" s="51">
        <v>0.861</v>
      </c>
      <c r="Z21" s="55">
        <v>1.246</v>
      </c>
      <c r="AA21" s="50"/>
      <c r="AB21" s="55"/>
      <c r="AC21" s="50">
        <v>0.62</v>
      </c>
      <c r="AD21" s="52"/>
      <c r="AE21" s="45"/>
      <c r="AF21" s="45"/>
      <c r="AG21" s="53">
        <f t="shared" si="0"/>
        <v>232.482</v>
      </c>
      <c r="AH21" s="56">
        <v>34.8665</v>
      </c>
    </row>
    <row r="22" spans="2:34" ht="14.25">
      <c r="B22" s="49">
        <v>9</v>
      </c>
      <c r="C22" s="51">
        <v>81.799</v>
      </c>
      <c r="D22" s="51">
        <v>0</v>
      </c>
      <c r="E22" s="51">
        <v>4.432</v>
      </c>
      <c r="F22" s="51">
        <v>2.461</v>
      </c>
      <c r="G22" s="51">
        <v>1.589</v>
      </c>
      <c r="H22" s="51">
        <v>0.917</v>
      </c>
      <c r="I22" s="50">
        <v>59.048</v>
      </c>
      <c r="J22" s="50"/>
      <c r="K22" s="50"/>
      <c r="L22" s="51">
        <v>0.814</v>
      </c>
      <c r="M22" s="50">
        <v>1.138</v>
      </c>
      <c r="N22" s="50">
        <v>0</v>
      </c>
      <c r="O22" s="51">
        <v>33.619</v>
      </c>
      <c r="P22" s="50">
        <v>22.626</v>
      </c>
      <c r="Q22" s="50"/>
      <c r="R22" s="51"/>
      <c r="S22" s="51">
        <v>0.284</v>
      </c>
      <c r="T22" s="51">
        <v>2.094</v>
      </c>
      <c r="U22" s="50">
        <v>3.256</v>
      </c>
      <c r="V22" s="50">
        <v>15.808</v>
      </c>
      <c r="W22" s="51">
        <v>0.738</v>
      </c>
      <c r="X22" s="51">
        <v>2.945</v>
      </c>
      <c r="Y22" s="51">
        <v>0.886</v>
      </c>
      <c r="Z22" s="55">
        <v>1.231</v>
      </c>
      <c r="AA22" s="50"/>
      <c r="AB22" s="55"/>
      <c r="AC22" s="50">
        <v>0.722</v>
      </c>
      <c r="AD22" s="52"/>
      <c r="AE22" s="45"/>
      <c r="AF22" s="45"/>
      <c r="AG22" s="53">
        <f t="shared" si="0"/>
        <v>236.40699999999998</v>
      </c>
      <c r="AH22" s="56">
        <v>34.8041</v>
      </c>
    </row>
    <row r="23" spans="2:34" ht="14.25">
      <c r="B23" s="49">
        <v>10</v>
      </c>
      <c r="C23" s="51">
        <v>82.873</v>
      </c>
      <c r="D23" s="51">
        <v>0</v>
      </c>
      <c r="E23" s="51">
        <v>4.336</v>
      </c>
      <c r="F23" s="51">
        <v>2.288</v>
      </c>
      <c r="G23" s="51">
        <v>1.489</v>
      </c>
      <c r="H23" s="51">
        <v>0.428</v>
      </c>
      <c r="I23" s="50">
        <v>60.774</v>
      </c>
      <c r="J23" s="50"/>
      <c r="K23" s="50"/>
      <c r="L23" s="51">
        <v>0.809</v>
      </c>
      <c r="M23" s="50">
        <v>1.103</v>
      </c>
      <c r="N23" s="50">
        <v>0</v>
      </c>
      <c r="O23" s="51">
        <v>37.716</v>
      </c>
      <c r="P23" s="50">
        <v>21.786</v>
      </c>
      <c r="Q23" s="50"/>
      <c r="R23" s="51"/>
      <c r="S23" s="51">
        <v>0.281</v>
      </c>
      <c r="T23" s="51">
        <v>2.134</v>
      </c>
      <c r="U23" s="50">
        <v>3.321</v>
      </c>
      <c r="V23" s="50">
        <v>15.229</v>
      </c>
      <c r="W23" s="51">
        <v>1.074</v>
      </c>
      <c r="X23" s="51">
        <v>2.573</v>
      </c>
      <c r="Y23" s="51">
        <v>0.847</v>
      </c>
      <c r="Z23" s="55">
        <v>1.253</v>
      </c>
      <c r="AA23" s="50"/>
      <c r="AB23" s="55"/>
      <c r="AC23" s="50">
        <v>0.666</v>
      </c>
      <c r="AD23" s="52"/>
      <c r="AE23" s="45"/>
      <c r="AF23" s="45"/>
      <c r="AG23" s="53">
        <f t="shared" si="0"/>
        <v>240.98000000000002</v>
      </c>
      <c r="AH23" s="56">
        <v>34.7772</v>
      </c>
    </row>
    <row r="24" spans="2:34" ht="14.25">
      <c r="B24" s="49">
        <v>11</v>
      </c>
      <c r="C24" s="51">
        <v>82.388</v>
      </c>
      <c r="D24" s="51">
        <v>0</v>
      </c>
      <c r="E24" s="51">
        <v>4.252</v>
      </c>
      <c r="F24" s="51">
        <v>2.297</v>
      </c>
      <c r="G24" s="51">
        <v>1.536</v>
      </c>
      <c r="H24" s="51">
        <v>0.66</v>
      </c>
      <c r="I24" s="50">
        <v>60.992</v>
      </c>
      <c r="J24" s="50"/>
      <c r="K24" s="50"/>
      <c r="L24" s="51">
        <v>0.753</v>
      </c>
      <c r="M24" s="50">
        <v>1.154</v>
      </c>
      <c r="N24" s="50">
        <v>0</v>
      </c>
      <c r="O24" s="51">
        <v>38.068</v>
      </c>
      <c r="P24" s="50">
        <v>18.923</v>
      </c>
      <c r="Q24" s="50"/>
      <c r="R24" s="51"/>
      <c r="S24" s="51">
        <v>0.271</v>
      </c>
      <c r="T24" s="51">
        <v>2.275</v>
      </c>
      <c r="U24" s="50">
        <v>3.464</v>
      </c>
      <c r="V24" s="50">
        <v>14.662</v>
      </c>
      <c r="W24" s="51">
        <v>2.234</v>
      </c>
      <c r="X24" s="51">
        <v>2.449</v>
      </c>
      <c r="Y24" s="51">
        <v>0.867</v>
      </c>
      <c r="Z24" s="55">
        <v>1.229</v>
      </c>
      <c r="AA24" s="50"/>
      <c r="AB24" s="55"/>
      <c r="AC24" s="50">
        <v>0.676</v>
      </c>
      <c r="AD24" s="52"/>
      <c r="AE24" s="45"/>
      <c r="AF24" s="45"/>
      <c r="AG24" s="53">
        <f t="shared" si="0"/>
        <v>239.14999999999998</v>
      </c>
      <c r="AH24" s="56">
        <v>34.7692</v>
      </c>
    </row>
    <row r="25" spans="2:34" ht="14.25">
      <c r="B25" s="49">
        <v>12</v>
      </c>
      <c r="C25" s="51">
        <v>86.154</v>
      </c>
      <c r="D25" s="51">
        <v>0</v>
      </c>
      <c r="E25" s="51">
        <v>4.724</v>
      </c>
      <c r="F25" s="51">
        <v>2.3</v>
      </c>
      <c r="G25" s="51">
        <v>1.552</v>
      </c>
      <c r="H25" s="51">
        <v>0.721</v>
      </c>
      <c r="I25" s="50">
        <v>64.654</v>
      </c>
      <c r="J25" s="50"/>
      <c r="K25" s="50"/>
      <c r="L25" s="51">
        <v>0.815</v>
      </c>
      <c r="M25" s="50">
        <v>1.213</v>
      </c>
      <c r="N25" s="50">
        <v>0</v>
      </c>
      <c r="O25" s="51">
        <v>39.513</v>
      </c>
      <c r="P25" s="50">
        <v>20.888</v>
      </c>
      <c r="Q25" s="50"/>
      <c r="R25" s="51"/>
      <c r="S25" s="51">
        <v>0.273</v>
      </c>
      <c r="T25" s="51">
        <v>2.175</v>
      </c>
      <c r="U25" s="50">
        <v>3.331</v>
      </c>
      <c r="V25" s="50">
        <v>16.6</v>
      </c>
      <c r="W25" s="51">
        <v>1.118</v>
      </c>
      <c r="X25" s="51">
        <v>2.916</v>
      </c>
      <c r="Y25" s="51">
        <v>0.825</v>
      </c>
      <c r="Z25" s="55">
        <v>1.318</v>
      </c>
      <c r="AA25" s="50"/>
      <c r="AB25" s="55"/>
      <c r="AC25" s="50">
        <v>0.655</v>
      </c>
      <c r="AD25" s="52"/>
      <c r="AE25" s="45"/>
      <c r="AF25" s="45"/>
      <c r="AG25" s="53">
        <f t="shared" si="0"/>
        <v>251.745</v>
      </c>
      <c r="AH25" s="56">
        <v>34.7671</v>
      </c>
    </row>
    <row r="26" spans="2:34" ht="14.25">
      <c r="B26" s="49">
        <v>13</v>
      </c>
      <c r="C26" s="51">
        <v>80.883</v>
      </c>
      <c r="D26" s="51">
        <v>0</v>
      </c>
      <c r="E26" s="51">
        <v>5.532</v>
      </c>
      <c r="F26" s="51">
        <v>2.933</v>
      </c>
      <c r="G26" s="51">
        <v>1.967</v>
      </c>
      <c r="H26" s="51">
        <v>0.854</v>
      </c>
      <c r="I26" s="50">
        <v>64.401</v>
      </c>
      <c r="J26" s="50"/>
      <c r="K26" s="50"/>
      <c r="L26" s="51">
        <v>1.034</v>
      </c>
      <c r="M26" s="50">
        <v>1.37</v>
      </c>
      <c r="N26" s="50">
        <v>0</v>
      </c>
      <c r="O26" s="51">
        <v>39.574</v>
      </c>
      <c r="P26" s="50">
        <v>21.453</v>
      </c>
      <c r="Q26" s="50"/>
      <c r="R26" s="51"/>
      <c r="S26" s="51">
        <v>0.325</v>
      </c>
      <c r="T26" s="51">
        <v>2.921</v>
      </c>
      <c r="U26" s="50">
        <v>4.189</v>
      </c>
      <c r="V26" s="50">
        <v>12.489</v>
      </c>
      <c r="W26" s="51">
        <v>0.798</v>
      </c>
      <c r="X26" s="51">
        <v>3.07</v>
      </c>
      <c r="Y26" s="51">
        <v>0.961</v>
      </c>
      <c r="Z26" s="55">
        <v>1.499</v>
      </c>
      <c r="AA26" s="50"/>
      <c r="AB26" s="55"/>
      <c r="AC26" s="50">
        <v>0.828</v>
      </c>
      <c r="AD26" s="52"/>
      <c r="AE26" s="45"/>
      <c r="AF26" s="45"/>
      <c r="AG26" s="53">
        <f t="shared" si="0"/>
        <v>247.081</v>
      </c>
      <c r="AH26" s="56">
        <v>34.7671</v>
      </c>
    </row>
    <row r="27" spans="2:34" ht="14.25">
      <c r="B27" s="49">
        <v>14</v>
      </c>
      <c r="C27" s="51">
        <v>77.381</v>
      </c>
      <c r="D27" s="51">
        <v>0</v>
      </c>
      <c r="E27" s="51">
        <v>4.899</v>
      </c>
      <c r="F27" s="51">
        <v>1.937</v>
      </c>
      <c r="G27" s="51">
        <v>1.717</v>
      </c>
      <c r="H27" s="51">
        <v>0.774</v>
      </c>
      <c r="I27" s="50">
        <v>84.763</v>
      </c>
      <c r="J27" s="50"/>
      <c r="K27" s="50"/>
      <c r="L27" s="51">
        <v>0.878</v>
      </c>
      <c r="M27" s="50">
        <v>1.223</v>
      </c>
      <c r="N27" s="50">
        <v>0</v>
      </c>
      <c r="O27" s="51">
        <v>40.074</v>
      </c>
      <c r="P27" s="50">
        <v>19.587</v>
      </c>
      <c r="Q27" s="50"/>
      <c r="R27" s="51"/>
      <c r="S27" s="51">
        <v>0.305</v>
      </c>
      <c r="T27" s="51">
        <v>2.309</v>
      </c>
      <c r="U27" s="50">
        <v>3.578</v>
      </c>
      <c r="V27" s="50">
        <v>13.707</v>
      </c>
      <c r="W27" s="51">
        <v>0.741</v>
      </c>
      <c r="X27" s="51">
        <v>2.827</v>
      </c>
      <c r="Y27" s="51">
        <v>0.978</v>
      </c>
      <c r="Z27" s="55">
        <v>1.47</v>
      </c>
      <c r="AA27" s="50"/>
      <c r="AB27" s="55"/>
      <c r="AC27" s="50">
        <v>0.817</v>
      </c>
      <c r="AD27" s="52"/>
      <c r="AE27" s="45"/>
      <c r="AF27" s="45"/>
      <c r="AG27" s="53">
        <f t="shared" si="0"/>
        <v>259.9650000000001</v>
      </c>
      <c r="AH27" s="56">
        <v>34.7671</v>
      </c>
    </row>
    <row r="28" spans="2:34" ht="14.25">
      <c r="B28" s="49">
        <v>15</v>
      </c>
      <c r="C28" s="51">
        <v>83.537</v>
      </c>
      <c r="D28" s="51">
        <v>0</v>
      </c>
      <c r="E28" s="51">
        <v>4.7</v>
      </c>
      <c r="F28" s="51">
        <v>2.335</v>
      </c>
      <c r="G28" s="51">
        <v>1.679</v>
      </c>
      <c r="H28" s="51">
        <v>0.705</v>
      </c>
      <c r="I28" s="50">
        <v>110.193</v>
      </c>
      <c r="J28" s="50"/>
      <c r="K28" s="50"/>
      <c r="L28" s="51">
        <v>0.842</v>
      </c>
      <c r="M28" s="50">
        <v>1.247</v>
      </c>
      <c r="N28" s="50">
        <v>0</v>
      </c>
      <c r="O28" s="51">
        <v>41.032</v>
      </c>
      <c r="P28" s="50">
        <v>23.676</v>
      </c>
      <c r="Q28" s="50"/>
      <c r="R28" s="51"/>
      <c r="S28" s="51">
        <v>0.301</v>
      </c>
      <c r="T28" s="51">
        <v>2.194</v>
      </c>
      <c r="U28" s="50">
        <v>3.769</v>
      </c>
      <c r="V28" s="50">
        <v>14.939</v>
      </c>
      <c r="W28" s="51">
        <v>0.766</v>
      </c>
      <c r="X28" s="51">
        <v>2.983</v>
      </c>
      <c r="Y28" s="51">
        <v>0.936</v>
      </c>
      <c r="Z28" s="57">
        <v>1.33</v>
      </c>
      <c r="AA28" s="50"/>
      <c r="AB28" s="57"/>
      <c r="AC28" s="50">
        <v>0.752</v>
      </c>
      <c r="AD28" s="52"/>
      <c r="AE28" s="45"/>
      <c r="AF28" s="45"/>
      <c r="AG28" s="53">
        <f t="shared" si="0"/>
        <v>297.91600000000005</v>
      </c>
      <c r="AH28" s="56">
        <v>34.7673</v>
      </c>
    </row>
    <row r="29" spans="2:34" ht="14.25">
      <c r="B29" s="49">
        <v>16</v>
      </c>
      <c r="C29" s="51">
        <v>85.595</v>
      </c>
      <c r="D29" s="51">
        <v>0</v>
      </c>
      <c r="E29" s="51">
        <v>4.612</v>
      </c>
      <c r="F29" s="51">
        <v>2.216</v>
      </c>
      <c r="G29" s="51">
        <v>1.622</v>
      </c>
      <c r="H29" s="51">
        <v>0.711</v>
      </c>
      <c r="I29" s="50">
        <v>111.916</v>
      </c>
      <c r="J29" s="50"/>
      <c r="K29" s="50"/>
      <c r="L29" s="51">
        <v>0.827</v>
      </c>
      <c r="M29" s="50">
        <v>1.237</v>
      </c>
      <c r="N29" s="50">
        <v>0</v>
      </c>
      <c r="O29" s="51">
        <v>34.557</v>
      </c>
      <c r="P29" s="50">
        <v>23.763</v>
      </c>
      <c r="Q29" s="50"/>
      <c r="R29" s="51"/>
      <c r="S29" s="51">
        <v>0.296</v>
      </c>
      <c r="T29" s="51">
        <v>2.295</v>
      </c>
      <c r="U29" s="50">
        <v>3.269</v>
      </c>
      <c r="V29" s="50">
        <v>9.798</v>
      </c>
      <c r="W29" s="51">
        <v>0.773</v>
      </c>
      <c r="X29" s="51">
        <v>2.606</v>
      </c>
      <c r="Y29" s="51">
        <v>0.928</v>
      </c>
      <c r="Z29" s="55">
        <v>1.331</v>
      </c>
      <c r="AA29" s="50"/>
      <c r="AB29" s="55"/>
      <c r="AC29" s="50">
        <v>0.734</v>
      </c>
      <c r="AD29" s="52"/>
      <c r="AE29" s="45"/>
      <c r="AF29" s="45"/>
      <c r="AG29" s="53">
        <f t="shared" si="0"/>
        <v>289.08599999999996</v>
      </c>
      <c r="AH29" s="56">
        <v>34.7184</v>
      </c>
    </row>
    <row r="30" spans="2:34" ht="14.25">
      <c r="B30" s="49">
        <v>17</v>
      </c>
      <c r="C30" s="51">
        <v>84.781</v>
      </c>
      <c r="D30" s="51">
        <v>0</v>
      </c>
      <c r="E30" s="51">
        <v>4.681</v>
      </c>
      <c r="F30" s="51">
        <v>2.673</v>
      </c>
      <c r="G30" s="51">
        <v>1.644</v>
      </c>
      <c r="H30" s="51">
        <v>0.73</v>
      </c>
      <c r="I30" s="50">
        <v>105.764</v>
      </c>
      <c r="J30" s="50"/>
      <c r="K30" s="50"/>
      <c r="L30" s="51">
        <v>0.859</v>
      </c>
      <c r="M30" s="50">
        <v>1.231</v>
      </c>
      <c r="N30" s="50">
        <v>0</v>
      </c>
      <c r="O30" s="51">
        <v>39.957</v>
      </c>
      <c r="P30" s="50">
        <v>25.293</v>
      </c>
      <c r="Q30" s="50"/>
      <c r="R30" s="51"/>
      <c r="S30" s="51">
        <v>0.304</v>
      </c>
      <c r="T30" s="51">
        <v>2.357</v>
      </c>
      <c r="U30" s="50">
        <v>3.587</v>
      </c>
      <c r="V30" s="50">
        <v>16.089</v>
      </c>
      <c r="W30" s="51">
        <v>0.772</v>
      </c>
      <c r="X30" s="51">
        <v>2.631</v>
      </c>
      <c r="Y30" s="51">
        <v>0.839</v>
      </c>
      <c r="Z30" s="55">
        <v>1.332</v>
      </c>
      <c r="AA30" s="50"/>
      <c r="AB30" s="55"/>
      <c r="AC30" s="50">
        <v>0.747</v>
      </c>
      <c r="AD30" s="52"/>
      <c r="AE30" s="45"/>
      <c r="AF30" s="45"/>
      <c r="AG30" s="53">
        <f t="shared" si="0"/>
        <v>296.27099999999996</v>
      </c>
      <c r="AH30" s="56">
        <v>34.7163</v>
      </c>
    </row>
    <row r="31" spans="2:34" ht="14.25">
      <c r="B31" s="49">
        <v>18</v>
      </c>
      <c r="C31" s="51">
        <v>83.5</v>
      </c>
      <c r="D31" s="51">
        <v>0</v>
      </c>
      <c r="E31" s="51">
        <v>4.701</v>
      </c>
      <c r="F31" s="51">
        <v>2.446</v>
      </c>
      <c r="G31" s="51">
        <v>1.621</v>
      </c>
      <c r="H31" s="51">
        <v>0.75</v>
      </c>
      <c r="I31" s="50">
        <v>108.686</v>
      </c>
      <c r="J31" s="50"/>
      <c r="K31" s="50"/>
      <c r="L31" s="51">
        <v>0.869</v>
      </c>
      <c r="M31" s="50">
        <v>1.265</v>
      </c>
      <c r="N31" s="50">
        <v>0</v>
      </c>
      <c r="O31" s="51">
        <v>39.949</v>
      </c>
      <c r="P31" s="50">
        <v>25.047</v>
      </c>
      <c r="Q31" s="50"/>
      <c r="R31" s="51"/>
      <c r="S31" s="51">
        <v>0.299</v>
      </c>
      <c r="T31" s="51">
        <v>2.333</v>
      </c>
      <c r="U31" s="50">
        <v>3.572</v>
      </c>
      <c r="V31" s="50">
        <v>10.252</v>
      </c>
      <c r="W31" s="51">
        <v>0.766</v>
      </c>
      <c r="X31" s="51">
        <v>2.895</v>
      </c>
      <c r="Y31" s="51">
        <v>0.927</v>
      </c>
      <c r="Z31" s="55">
        <v>1.402</v>
      </c>
      <c r="AA31" s="50"/>
      <c r="AB31" s="55"/>
      <c r="AC31" s="50">
        <v>0.672</v>
      </c>
      <c r="AD31" s="52"/>
      <c r="AE31" s="45"/>
      <c r="AF31" s="45"/>
      <c r="AG31" s="53">
        <f t="shared" si="0"/>
        <v>291.95200000000006</v>
      </c>
      <c r="AH31" s="56">
        <v>34.6868</v>
      </c>
    </row>
    <row r="32" spans="2:34" ht="14.25">
      <c r="B32" s="49">
        <v>19</v>
      </c>
      <c r="C32" s="51">
        <v>79.456</v>
      </c>
      <c r="D32" s="51">
        <v>0</v>
      </c>
      <c r="E32" s="51">
        <v>4.197</v>
      </c>
      <c r="F32" s="51">
        <v>2.146</v>
      </c>
      <c r="G32" s="51">
        <v>1.471</v>
      </c>
      <c r="H32" s="51">
        <v>0.643</v>
      </c>
      <c r="I32" s="50">
        <v>106.199</v>
      </c>
      <c r="J32" s="50"/>
      <c r="K32" s="50"/>
      <c r="L32" s="51">
        <v>0.721</v>
      </c>
      <c r="M32" s="50">
        <v>1.042</v>
      </c>
      <c r="N32" s="50">
        <v>0</v>
      </c>
      <c r="O32" s="51">
        <v>36.798</v>
      </c>
      <c r="P32" s="50">
        <v>23.408</v>
      </c>
      <c r="Q32" s="50"/>
      <c r="R32" s="51"/>
      <c r="S32" s="51">
        <v>0.259</v>
      </c>
      <c r="T32" s="51">
        <v>2.009</v>
      </c>
      <c r="U32" s="50">
        <v>3.41</v>
      </c>
      <c r="V32" s="50">
        <v>15.726</v>
      </c>
      <c r="W32" s="51">
        <v>0.676</v>
      </c>
      <c r="X32" s="51">
        <v>2.418</v>
      </c>
      <c r="Y32" s="51">
        <v>0.836</v>
      </c>
      <c r="Z32" s="55">
        <v>1.229</v>
      </c>
      <c r="AA32" s="50"/>
      <c r="AB32" s="55"/>
      <c r="AC32" s="50">
        <v>0.67</v>
      </c>
      <c r="AD32" s="52"/>
      <c r="AE32" s="45"/>
      <c r="AF32" s="45"/>
      <c r="AG32" s="53">
        <f t="shared" si="0"/>
        <v>283.3140000000001</v>
      </c>
      <c r="AH32" s="56">
        <v>34.6933</v>
      </c>
    </row>
    <row r="33" spans="2:34" ht="14.25">
      <c r="B33" s="49">
        <v>20</v>
      </c>
      <c r="C33" s="51">
        <v>72.135</v>
      </c>
      <c r="D33" s="51">
        <v>0</v>
      </c>
      <c r="E33" s="51">
        <v>4.584</v>
      </c>
      <c r="F33" s="51">
        <v>2.311</v>
      </c>
      <c r="G33" s="51">
        <v>1.692</v>
      </c>
      <c r="H33" s="51">
        <v>0.734</v>
      </c>
      <c r="I33" s="50">
        <v>101.159</v>
      </c>
      <c r="J33" s="50"/>
      <c r="K33" s="50"/>
      <c r="L33" s="51">
        <v>0.847</v>
      </c>
      <c r="M33" s="50">
        <v>1.215</v>
      </c>
      <c r="N33" s="50">
        <v>0</v>
      </c>
      <c r="O33" s="51">
        <v>35.939</v>
      </c>
      <c r="P33" s="50">
        <v>23.861</v>
      </c>
      <c r="Q33" s="50"/>
      <c r="R33" s="51"/>
      <c r="S33" s="51">
        <v>0.303</v>
      </c>
      <c r="T33" s="51">
        <v>2.257</v>
      </c>
      <c r="U33" s="50">
        <v>3.556</v>
      </c>
      <c r="V33" s="50">
        <v>9.524</v>
      </c>
      <c r="W33" s="51">
        <v>0.804</v>
      </c>
      <c r="X33" s="51">
        <v>2.688</v>
      </c>
      <c r="Y33" s="51">
        <v>0.875</v>
      </c>
      <c r="Z33" s="55">
        <v>1.42</v>
      </c>
      <c r="AA33" s="50"/>
      <c r="AB33" s="55"/>
      <c r="AC33" s="50">
        <v>0.725</v>
      </c>
      <c r="AD33" s="52"/>
      <c r="AE33" s="45"/>
      <c r="AF33" s="45"/>
      <c r="AG33" s="53">
        <f t="shared" si="0"/>
        <v>266.629</v>
      </c>
      <c r="AH33" s="56">
        <v>34.6933</v>
      </c>
    </row>
    <row r="34" spans="2:34" ht="14.25">
      <c r="B34" s="49">
        <v>21</v>
      </c>
      <c r="C34" s="51">
        <v>73.065</v>
      </c>
      <c r="D34" s="51">
        <v>0</v>
      </c>
      <c r="E34" s="51">
        <v>4.591</v>
      </c>
      <c r="F34" s="51">
        <v>1.76</v>
      </c>
      <c r="G34" s="51">
        <v>1.592</v>
      </c>
      <c r="H34" s="51">
        <v>0.706</v>
      </c>
      <c r="I34" s="50">
        <v>99.537</v>
      </c>
      <c r="J34" s="50"/>
      <c r="K34" s="50"/>
      <c r="L34" s="51">
        <v>0.807</v>
      </c>
      <c r="M34" s="50">
        <v>1.136</v>
      </c>
      <c r="N34" s="50">
        <v>0</v>
      </c>
      <c r="O34" s="51">
        <v>36.98</v>
      </c>
      <c r="P34" s="50">
        <v>20.476</v>
      </c>
      <c r="Q34" s="50"/>
      <c r="R34" s="51"/>
      <c r="S34" s="51">
        <v>0.292</v>
      </c>
      <c r="T34" s="51">
        <v>2.279</v>
      </c>
      <c r="U34" s="50">
        <v>3.814</v>
      </c>
      <c r="V34" s="50">
        <v>15.515</v>
      </c>
      <c r="W34" s="51">
        <v>0.775</v>
      </c>
      <c r="X34" s="51">
        <v>2.861</v>
      </c>
      <c r="Y34" s="51">
        <v>0.88</v>
      </c>
      <c r="Z34" s="55">
        <v>1.311</v>
      </c>
      <c r="AA34" s="50"/>
      <c r="AB34" s="55"/>
      <c r="AC34" s="50">
        <v>0.726</v>
      </c>
      <c r="AD34" s="52"/>
      <c r="AE34" s="45"/>
      <c r="AF34" s="45"/>
      <c r="AG34" s="53">
        <f t="shared" si="0"/>
        <v>269.1029999999999</v>
      </c>
      <c r="AH34" s="56">
        <v>34.6933</v>
      </c>
    </row>
    <row r="35" spans="2:34" ht="14.25">
      <c r="B35" s="49">
        <v>22</v>
      </c>
      <c r="C35" s="51">
        <v>83.096</v>
      </c>
      <c r="D35" s="51">
        <v>0</v>
      </c>
      <c r="E35" s="51">
        <v>4.372</v>
      </c>
      <c r="F35" s="51">
        <v>2.28</v>
      </c>
      <c r="G35" s="51">
        <v>1.508</v>
      </c>
      <c r="H35" s="51">
        <v>0.678</v>
      </c>
      <c r="I35" s="50">
        <v>104.805</v>
      </c>
      <c r="J35" s="50"/>
      <c r="K35" s="50"/>
      <c r="L35" s="51">
        <v>0.822</v>
      </c>
      <c r="M35" s="50">
        <v>1.16</v>
      </c>
      <c r="N35" s="50">
        <v>0</v>
      </c>
      <c r="O35" s="51">
        <v>38.806</v>
      </c>
      <c r="P35" s="50">
        <v>20.395</v>
      </c>
      <c r="Q35" s="50"/>
      <c r="R35" s="51"/>
      <c r="S35" s="51">
        <v>0.281</v>
      </c>
      <c r="T35" s="51">
        <v>2.162</v>
      </c>
      <c r="U35" s="50">
        <v>3.559</v>
      </c>
      <c r="V35" s="50">
        <v>14.657</v>
      </c>
      <c r="W35" s="51">
        <v>1.075</v>
      </c>
      <c r="X35" s="51">
        <v>2.622</v>
      </c>
      <c r="Y35" s="51">
        <v>0.854</v>
      </c>
      <c r="Z35" s="55">
        <v>1.294</v>
      </c>
      <c r="AA35" s="50"/>
      <c r="AB35" s="55"/>
      <c r="AC35" s="50">
        <v>0.7</v>
      </c>
      <c r="AD35" s="52"/>
      <c r="AE35" s="45"/>
      <c r="AF35" s="45"/>
      <c r="AG35" s="53">
        <f t="shared" si="0"/>
        <v>285.1259999999999</v>
      </c>
      <c r="AH35" s="56">
        <v>34.6738</v>
      </c>
    </row>
    <row r="36" spans="2:34" ht="14.25">
      <c r="B36" s="49">
        <v>23</v>
      </c>
      <c r="C36" s="51">
        <v>80.687</v>
      </c>
      <c r="D36" s="51">
        <v>0</v>
      </c>
      <c r="E36" s="51">
        <v>4.295</v>
      </c>
      <c r="F36" s="51">
        <v>2.279</v>
      </c>
      <c r="G36" s="51">
        <v>1.534</v>
      </c>
      <c r="H36" s="51">
        <v>0.676</v>
      </c>
      <c r="I36" s="50">
        <v>111.662</v>
      </c>
      <c r="J36" s="50"/>
      <c r="K36" s="50"/>
      <c r="L36" s="51">
        <v>0.821</v>
      </c>
      <c r="M36" s="50">
        <v>1.146</v>
      </c>
      <c r="N36" s="50">
        <v>0</v>
      </c>
      <c r="O36" s="51">
        <v>30.679</v>
      </c>
      <c r="P36" s="50">
        <v>38.814</v>
      </c>
      <c r="Q36" s="50"/>
      <c r="R36" s="51"/>
      <c r="S36" s="51">
        <v>0.272</v>
      </c>
      <c r="T36" s="51">
        <v>2.134</v>
      </c>
      <c r="U36" s="50">
        <v>3.576</v>
      </c>
      <c r="V36" s="50">
        <v>15.152</v>
      </c>
      <c r="W36" s="51">
        <v>1.044</v>
      </c>
      <c r="X36" s="51">
        <v>3.02</v>
      </c>
      <c r="Y36" s="51">
        <v>0.877</v>
      </c>
      <c r="Z36" s="55">
        <v>1.272</v>
      </c>
      <c r="AA36" s="50"/>
      <c r="AB36" s="55"/>
      <c r="AC36" s="50">
        <v>0.703</v>
      </c>
      <c r="AD36" s="52"/>
      <c r="AE36" s="45"/>
      <c r="AF36" s="45"/>
      <c r="AG36" s="53">
        <f t="shared" si="0"/>
        <v>300.643</v>
      </c>
      <c r="AH36" s="56">
        <v>34.6323</v>
      </c>
    </row>
    <row r="37" spans="2:34" ht="14.25">
      <c r="B37" s="49">
        <v>24</v>
      </c>
      <c r="C37" s="51">
        <v>81.557</v>
      </c>
      <c r="D37" s="51">
        <v>0</v>
      </c>
      <c r="E37" s="51">
        <v>4.778</v>
      </c>
      <c r="F37" s="51">
        <v>2.287</v>
      </c>
      <c r="G37" s="51">
        <v>1.618</v>
      </c>
      <c r="H37" s="51">
        <v>0.743</v>
      </c>
      <c r="I37" s="50">
        <v>112.332</v>
      </c>
      <c r="J37" s="50"/>
      <c r="K37" s="50"/>
      <c r="L37" s="51">
        <v>0.807</v>
      </c>
      <c r="M37" s="50">
        <v>1.189</v>
      </c>
      <c r="N37" s="50">
        <v>0</v>
      </c>
      <c r="O37" s="51">
        <v>38.448</v>
      </c>
      <c r="P37" s="50">
        <v>34.557</v>
      </c>
      <c r="Q37" s="50"/>
      <c r="R37" s="51"/>
      <c r="S37" s="51">
        <v>0.331</v>
      </c>
      <c r="T37" s="51">
        <v>2.396</v>
      </c>
      <c r="U37" s="50">
        <v>3.929</v>
      </c>
      <c r="V37" s="50">
        <v>14.587</v>
      </c>
      <c r="W37" s="51">
        <v>0.765</v>
      </c>
      <c r="X37" s="51">
        <v>2.796</v>
      </c>
      <c r="Y37" s="51">
        <v>0.936</v>
      </c>
      <c r="Z37" s="55">
        <v>1.36</v>
      </c>
      <c r="AA37" s="50"/>
      <c r="AB37" s="55"/>
      <c r="AC37" s="50">
        <v>0.734</v>
      </c>
      <c r="AD37" s="52"/>
      <c r="AE37" s="45"/>
      <c r="AF37" s="45"/>
      <c r="AG37" s="53">
        <f t="shared" si="0"/>
        <v>306.1499999999999</v>
      </c>
      <c r="AH37" s="56">
        <v>34.6323</v>
      </c>
    </row>
    <row r="38" spans="2:34" ht="14.25">
      <c r="B38" s="49">
        <v>25</v>
      </c>
      <c r="C38" s="51">
        <v>89.441</v>
      </c>
      <c r="D38" s="51">
        <v>0</v>
      </c>
      <c r="E38" s="51">
        <v>4.781</v>
      </c>
      <c r="F38" s="51">
        <v>2.342</v>
      </c>
      <c r="G38" s="51">
        <v>1.555</v>
      </c>
      <c r="H38" s="51">
        <v>0.753</v>
      </c>
      <c r="I38" s="50">
        <v>119.589</v>
      </c>
      <c r="J38" s="50"/>
      <c r="K38" s="50"/>
      <c r="L38" s="51">
        <v>0.908</v>
      </c>
      <c r="M38" s="50">
        <v>1.278</v>
      </c>
      <c r="N38" s="50">
        <v>0</v>
      </c>
      <c r="O38" s="51">
        <v>39.677</v>
      </c>
      <c r="P38" s="50">
        <v>21.416</v>
      </c>
      <c r="Q38" s="50"/>
      <c r="R38" s="51"/>
      <c r="S38" s="51">
        <v>0.295</v>
      </c>
      <c r="T38" s="51">
        <v>2.484</v>
      </c>
      <c r="U38" s="50">
        <v>3.538</v>
      </c>
      <c r="V38" s="50">
        <v>14.979</v>
      </c>
      <c r="W38" s="51">
        <v>1.086</v>
      </c>
      <c r="X38" s="51">
        <v>2.584</v>
      </c>
      <c r="Y38" s="51">
        <v>0.872</v>
      </c>
      <c r="Z38" s="55">
        <v>1.338</v>
      </c>
      <c r="AA38" s="50"/>
      <c r="AB38" s="55"/>
      <c r="AC38" s="50">
        <v>0.753</v>
      </c>
      <c r="AD38" s="52"/>
      <c r="AE38" s="45"/>
      <c r="AF38" s="45"/>
      <c r="AG38" s="53">
        <f t="shared" si="0"/>
        <v>309.66900000000004</v>
      </c>
      <c r="AH38" s="56">
        <v>34.5814</v>
      </c>
    </row>
    <row r="39" spans="2:34" ht="14.25">
      <c r="B39" s="49">
        <v>26</v>
      </c>
      <c r="C39" s="51">
        <v>84.706</v>
      </c>
      <c r="D39" s="51">
        <v>0</v>
      </c>
      <c r="E39" s="51">
        <v>4.775</v>
      </c>
      <c r="F39" s="51">
        <v>2.426</v>
      </c>
      <c r="G39" s="51">
        <v>1.797</v>
      </c>
      <c r="H39" s="51">
        <v>0.777</v>
      </c>
      <c r="I39" s="50">
        <v>112.579</v>
      </c>
      <c r="J39" s="50"/>
      <c r="K39" s="50"/>
      <c r="L39" s="51">
        <v>0.909</v>
      </c>
      <c r="M39" s="50">
        <v>1.288</v>
      </c>
      <c r="N39" s="50">
        <v>0</v>
      </c>
      <c r="O39" s="51">
        <v>35.045</v>
      </c>
      <c r="P39" s="50">
        <v>36.904</v>
      </c>
      <c r="Q39" s="50"/>
      <c r="R39" s="51"/>
      <c r="S39" s="51">
        <v>0.305</v>
      </c>
      <c r="T39" s="51">
        <v>2.468</v>
      </c>
      <c r="U39" s="50">
        <v>3.486</v>
      </c>
      <c r="V39" s="50">
        <v>13.416</v>
      </c>
      <c r="W39" s="51">
        <v>0.781</v>
      </c>
      <c r="X39" s="51">
        <v>3.096</v>
      </c>
      <c r="Y39" s="51">
        <v>0.944</v>
      </c>
      <c r="Z39" s="55">
        <v>1.431</v>
      </c>
      <c r="AA39" s="50"/>
      <c r="AB39" s="55"/>
      <c r="AC39" s="50">
        <v>0.813</v>
      </c>
      <c r="AD39" s="52"/>
      <c r="AE39" s="45"/>
      <c r="AF39" s="45"/>
      <c r="AG39" s="53">
        <f t="shared" si="0"/>
        <v>307.946</v>
      </c>
      <c r="AH39" s="56">
        <v>34.6017</v>
      </c>
    </row>
    <row r="40" spans="2:34" ht="14.25">
      <c r="B40" s="49">
        <v>27</v>
      </c>
      <c r="C40" s="51">
        <v>86.88</v>
      </c>
      <c r="D40" s="51">
        <v>0</v>
      </c>
      <c r="E40" s="51">
        <v>5.118</v>
      </c>
      <c r="F40" s="51">
        <v>2.274</v>
      </c>
      <c r="G40" s="51">
        <v>1.786</v>
      </c>
      <c r="H40" s="51">
        <v>0.815</v>
      </c>
      <c r="I40" s="50">
        <v>79.39</v>
      </c>
      <c r="J40" s="50"/>
      <c r="K40" s="50"/>
      <c r="L40" s="51">
        <v>1.003</v>
      </c>
      <c r="M40" s="50">
        <v>1.348</v>
      </c>
      <c r="N40" s="50">
        <v>0</v>
      </c>
      <c r="O40" s="51">
        <v>38.361</v>
      </c>
      <c r="P40" s="50">
        <v>57.587</v>
      </c>
      <c r="Q40" s="50"/>
      <c r="R40" s="51"/>
      <c r="S40" s="51">
        <v>0.321</v>
      </c>
      <c r="T40" s="51">
        <v>2.562</v>
      </c>
      <c r="U40" s="50">
        <v>3.589</v>
      </c>
      <c r="V40" s="50">
        <v>16.835</v>
      </c>
      <c r="W40" s="51">
        <v>0.782</v>
      </c>
      <c r="X40" s="51">
        <v>2.869</v>
      </c>
      <c r="Y40" s="51">
        <v>0.959</v>
      </c>
      <c r="Z40" s="55">
        <v>1.532</v>
      </c>
      <c r="AA40" s="50"/>
      <c r="AB40" s="55"/>
      <c r="AC40" s="50">
        <v>0.834</v>
      </c>
      <c r="AD40" s="52"/>
      <c r="AE40" s="45"/>
      <c r="AF40" s="45"/>
      <c r="AG40" s="53">
        <f t="shared" si="0"/>
        <v>304.84499999999997</v>
      </c>
      <c r="AH40" s="56">
        <v>34.6017</v>
      </c>
    </row>
    <row r="41" spans="2:34" ht="14.25">
      <c r="B41" s="49">
        <v>28</v>
      </c>
      <c r="C41" s="51">
        <v>86.013</v>
      </c>
      <c r="D41" s="51">
        <v>0</v>
      </c>
      <c r="E41" s="51">
        <v>4.745</v>
      </c>
      <c r="F41" s="51">
        <v>1.745</v>
      </c>
      <c r="G41" s="51">
        <v>1.567</v>
      </c>
      <c r="H41" s="51">
        <v>0.727</v>
      </c>
      <c r="I41" s="50">
        <v>79.003</v>
      </c>
      <c r="J41" s="50"/>
      <c r="K41" s="50"/>
      <c r="L41" s="51">
        <v>0.797</v>
      </c>
      <c r="M41" s="50">
        <v>1.12</v>
      </c>
      <c r="N41" s="50">
        <v>0</v>
      </c>
      <c r="O41" s="51">
        <v>37.564</v>
      </c>
      <c r="P41" s="50">
        <v>57.897</v>
      </c>
      <c r="Q41" s="50"/>
      <c r="R41" s="51"/>
      <c r="S41" s="51">
        <v>0.303</v>
      </c>
      <c r="T41" s="51">
        <v>2.254</v>
      </c>
      <c r="U41" s="50">
        <v>3.294</v>
      </c>
      <c r="V41" s="50">
        <v>16.734</v>
      </c>
      <c r="W41" s="51">
        <v>0.717</v>
      </c>
      <c r="X41" s="51">
        <v>3.153</v>
      </c>
      <c r="Y41" s="51">
        <v>0.928</v>
      </c>
      <c r="Z41" s="55">
        <v>1.377</v>
      </c>
      <c r="AA41" s="50"/>
      <c r="AB41" s="55"/>
      <c r="AC41" s="50">
        <v>0.689</v>
      </c>
      <c r="AD41" s="52"/>
      <c r="AE41" s="45"/>
      <c r="AF41" s="45"/>
      <c r="AG41" s="53">
        <f t="shared" si="0"/>
        <v>300.627</v>
      </c>
      <c r="AH41" s="56">
        <v>34.6017</v>
      </c>
    </row>
    <row r="42" spans="2:34" ht="14.25">
      <c r="B42" s="49">
        <v>29</v>
      </c>
      <c r="C42" s="51">
        <v>89.057</v>
      </c>
      <c r="D42" s="51">
        <v>0</v>
      </c>
      <c r="E42" s="51">
        <v>4.42</v>
      </c>
      <c r="F42" s="51">
        <v>2.27</v>
      </c>
      <c r="G42" s="51">
        <v>1.608</v>
      </c>
      <c r="H42" s="51">
        <v>0.7</v>
      </c>
      <c r="I42" s="50">
        <v>78.248</v>
      </c>
      <c r="J42" s="50"/>
      <c r="K42" s="50"/>
      <c r="L42" s="51">
        <v>0.811</v>
      </c>
      <c r="M42" s="50">
        <v>1.213</v>
      </c>
      <c r="N42" s="50">
        <v>0</v>
      </c>
      <c r="O42" s="51">
        <v>38.732</v>
      </c>
      <c r="P42" s="50">
        <v>45.97</v>
      </c>
      <c r="Q42" s="50"/>
      <c r="R42" s="51"/>
      <c r="S42" s="51">
        <v>0.284</v>
      </c>
      <c r="T42" s="51">
        <v>2.082</v>
      </c>
      <c r="U42" s="50">
        <v>3.434</v>
      </c>
      <c r="V42" s="50">
        <v>16.716</v>
      </c>
      <c r="W42" s="51">
        <v>0.766</v>
      </c>
      <c r="X42" s="51">
        <v>2.581</v>
      </c>
      <c r="Y42" s="51">
        <v>0.858</v>
      </c>
      <c r="Z42" s="55">
        <v>1.314</v>
      </c>
      <c r="AA42" s="50"/>
      <c r="AB42" s="55"/>
      <c r="AC42" s="50">
        <v>0.67</v>
      </c>
      <c r="AD42" s="52"/>
      <c r="AE42" s="45"/>
      <c r="AF42" s="45"/>
      <c r="AG42" s="53">
        <f t="shared" si="0"/>
        <v>291.7340000000001</v>
      </c>
      <c r="AH42" s="56">
        <v>34.5599</v>
      </c>
    </row>
    <row r="43" spans="2:34" ht="14.25">
      <c r="B43" s="49">
        <v>30</v>
      </c>
      <c r="C43" s="51">
        <v>91.742</v>
      </c>
      <c r="D43" s="51">
        <v>0</v>
      </c>
      <c r="E43" s="51">
        <v>4.536</v>
      </c>
      <c r="F43" s="51">
        <v>2.171</v>
      </c>
      <c r="G43" s="51">
        <v>1.599</v>
      </c>
      <c r="H43" s="51">
        <v>0.762</v>
      </c>
      <c r="I43" s="50">
        <v>85.944</v>
      </c>
      <c r="J43" s="50"/>
      <c r="K43" s="50"/>
      <c r="L43" s="51">
        <v>0.87</v>
      </c>
      <c r="M43" s="50">
        <v>1.244</v>
      </c>
      <c r="N43" s="50">
        <v>0</v>
      </c>
      <c r="O43" s="51">
        <v>39.201</v>
      </c>
      <c r="P43" s="50">
        <v>39.733</v>
      </c>
      <c r="Q43" s="50"/>
      <c r="R43" s="51"/>
      <c r="S43" s="51">
        <v>0.308</v>
      </c>
      <c r="T43" s="51">
        <v>2.442</v>
      </c>
      <c r="U43" s="50">
        <v>3.889</v>
      </c>
      <c r="V43" s="50">
        <v>13.906</v>
      </c>
      <c r="W43" s="51">
        <v>0.74</v>
      </c>
      <c r="X43" s="51">
        <v>2.667</v>
      </c>
      <c r="Y43" s="51">
        <v>0.92</v>
      </c>
      <c r="Z43" s="55">
        <v>1.374</v>
      </c>
      <c r="AA43" s="50"/>
      <c r="AB43" s="55"/>
      <c r="AC43" s="50">
        <v>0.747</v>
      </c>
      <c r="AD43" s="52"/>
      <c r="AE43" s="45"/>
      <c r="AF43" s="45"/>
      <c r="AG43" s="53">
        <f t="shared" si="0"/>
        <v>294.7950000000001</v>
      </c>
      <c r="AH43" s="56">
        <v>34.617</v>
      </c>
    </row>
    <row r="44" spans="2:34" ht="14.25">
      <c r="B44" s="49">
        <v>31</v>
      </c>
      <c r="C44" s="51">
        <v>96.725</v>
      </c>
      <c r="D44" s="51">
        <v>0</v>
      </c>
      <c r="E44" s="51">
        <v>5.115</v>
      </c>
      <c r="F44" s="51">
        <v>2.344</v>
      </c>
      <c r="G44" s="51">
        <v>1.807</v>
      </c>
      <c r="H44" s="51">
        <v>0.769</v>
      </c>
      <c r="I44" s="50">
        <v>108.61</v>
      </c>
      <c r="J44" s="50"/>
      <c r="K44" s="50"/>
      <c r="L44" s="51">
        <v>0.915</v>
      </c>
      <c r="M44" s="50">
        <v>1.312</v>
      </c>
      <c r="N44" s="50">
        <v>0</v>
      </c>
      <c r="O44" s="51">
        <v>40.384</v>
      </c>
      <c r="P44" s="50">
        <v>44.124</v>
      </c>
      <c r="Q44" s="50"/>
      <c r="R44" s="51"/>
      <c r="S44" s="51">
        <v>0.328</v>
      </c>
      <c r="T44" s="51">
        <v>2.508</v>
      </c>
      <c r="U44" s="50">
        <v>3.591</v>
      </c>
      <c r="V44" s="50">
        <v>18.98</v>
      </c>
      <c r="W44" s="51">
        <v>1.049</v>
      </c>
      <c r="X44" s="51">
        <v>3.07</v>
      </c>
      <c r="Y44" s="51">
        <v>0.889</v>
      </c>
      <c r="Z44" s="55">
        <v>1.451</v>
      </c>
      <c r="AA44" s="50"/>
      <c r="AB44" s="55"/>
      <c r="AC44" s="50">
        <v>0.772</v>
      </c>
      <c r="AD44" s="52"/>
      <c r="AE44" s="45"/>
      <c r="AF44" s="45"/>
      <c r="AG44" s="53">
        <f t="shared" si="0"/>
        <v>334.743</v>
      </c>
      <c r="AH44" s="56">
        <v>34.6319</v>
      </c>
    </row>
    <row r="45" spans="2:37" ht="37.5">
      <c r="B45" s="16" t="s">
        <v>83</v>
      </c>
      <c r="C45" s="58">
        <f aca="true" t="shared" si="1" ref="C45:AC45">SUM(C14:C44)</f>
        <v>2564.157</v>
      </c>
      <c r="D45" s="58">
        <f t="shared" si="1"/>
        <v>0</v>
      </c>
      <c r="E45" s="58">
        <f t="shared" si="1"/>
        <v>142.564</v>
      </c>
      <c r="F45" s="58">
        <f t="shared" si="1"/>
        <v>69.312</v>
      </c>
      <c r="G45" s="58">
        <f t="shared" si="1"/>
        <v>49.831999999999994</v>
      </c>
      <c r="H45" s="58">
        <f t="shared" si="1"/>
        <v>22.738999999999997</v>
      </c>
      <c r="I45" s="58">
        <f t="shared" si="1"/>
        <v>2277.0510000000004</v>
      </c>
      <c r="J45" s="58">
        <f t="shared" si="1"/>
        <v>0</v>
      </c>
      <c r="K45" s="58">
        <f t="shared" si="1"/>
        <v>0</v>
      </c>
      <c r="L45" s="58">
        <f t="shared" si="1"/>
        <v>26.008</v>
      </c>
      <c r="M45" s="58">
        <f t="shared" si="1"/>
        <v>36.915</v>
      </c>
      <c r="N45" s="58">
        <f t="shared" si="1"/>
        <v>0</v>
      </c>
      <c r="O45" s="58">
        <f t="shared" si="1"/>
        <v>1176.676</v>
      </c>
      <c r="P45" s="58">
        <f t="shared" si="1"/>
        <v>850.6200000000001</v>
      </c>
      <c r="Q45" s="58">
        <f t="shared" si="1"/>
        <v>0</v>
      </c>
      <c r="R45" s="58">
        <f t="shared" si="1"/>
        <v>0</v>
      </c>
      <c r="S45" s="58">
        <f t="shared" si="1"/>
        <v>9.061000000000002</v>
      </c>
      <c r="T45" s="58">
        <f t="shared" si="1"/>
        <v>70.81499999999998</v>
      </c>
      <c r="U45" s="58">
        <f t="shared" si="1"/>
        <v>109.47399999999998</v>
      </c>
      <c r="V45" s="58">
        <f t="shared" si="1"/>
        <v>455.0079999999999</v>
      </c>
      <c r="W45" s="58">
        <f t="shared" si="1"/>
        <v>26.710999999999988</v>
      </c>
      <c r="X45" s="58">
        <f t="shared" si="1"/>
        <v>85.43900000000001</v>
      </c>
      <c r="Y45" s="58">
        <f t="shared" si="1"/>
        <v>27.564999999999998</v>
      </c>
      <c r="Z45" s="58">
        <f t="shared" si="1"/>
        <v>41.351</v>
      </c>
      <c r="AA45" s="58">
        <f t="shared" si="1"/>
        <v>0</v>
      </c>
      <c r="AB45" s="58">
        <f t="shared" si="1"/>
        <v>0</v>
      </c>
      <c r="AC45" s="58">
        <f t="shared" si="1"/>
        <v>22.282999999999994</v>
      </c>
      <c r="AD45" s="58"/>
      <c r="AE45" s="59"/>
      <c r="AF45" s="59"/>
      <c r="AG45" s="58">
        <f>SUM(AG14:AG44)</f>
        <v>8063.581000000001</v>
      </c>
      <c r="AH45" s="59">
        <f>SUMPRODUCT(AH14:AH44,AG14:AG44)/SUM(AG14:AG44)</f>
        <v>34.72328047471713</v>
      </c>
      <c r="AK45" s="60"/>
    </row>
    <row r="47" spans="3:25" ht="15">
      <c r="C47" s="9" t="s">
        <v>84</v>
      </c>
      <c r="D47" s="9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 t="s">
        <v>41</v>
      </c>
      <c r="Q47" s="61"/>
      <c r="R47" s="61"/>
      <c r="S47" s="61"/>
      <c r="T47" s="62"/>
      <c r="U47" s="11"/>
      <c r="V47" s="11"/>
      <c r="W47" s="75">
        <v>42613</v>
      </c>
      <c r="X47" s="76"/>
      <c r="Y47" s="63"/>
    </row>
    <row r="48" spans="3:24" ht="12.75">
      <c r="C48" s="1"/>
      <c r="D48" s="1" t="s">
        <v>27</v>
      </c>
      <c r="O48" s="2"/>
      <c r="P48" s="64" t="s">
        <v>29</v>
      </c>
      <c r="Q48" s="64"/>
      <c r="T48" s="2"/>
      <c r="U48" s="65" t="s">
        <v>0</v>
      </c>
      <c r="W48" s="2"/>
      <c r="X48" s="65" t="s">
        <v>16</v>
      </c>
    </row>
    <row r="49" spans="3:25" ht="15">
      <c r="C49" s="9" t="s">
        <v>85</v>
      </c>
      <c r="D49" s="9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 t="s">
        <v>1</v>
      </c>
      <c r="P49" s="61" t="s">
        <v>86</v>
      </c>
      <c r="Q49" s="61"/>
      <c r="R49" s="61"/>
      <c r="S49" s="61"/>
      <c r="T49" s="61"/>
      <c r="U49" s="11"/>
      <c r="V49" s="11"/>
      <c r="W49" s="75">
        <v>42613</v>
      </c>
      <c r="X49" s="76"/>
      <c r="Y49" s="61"/>
    </row>
    <row r="50" spans="3:24" ht="12.75">
      <c r="C50" s="1"/>
      <c r="D50" s="1" t="s">
        <v>87</v>
      </c>
      <c r="O50" s="2"/>
      <c r="P50" s="65" t="s">
        <v>29</v>
      </c>
      <c r="Q50" s="65"/>
      <c r="T50" s="2"/>
      <c r="U50" s="65" t="s">
        <v>0</v>
      </c>
      <c r="W50" s="2"/>
      <c r="X50" t="s">
        <v>16</v>
      </c>
    </row>
  </sheetData>
  <sheetProtection/>
  <mergeCells count="11">
    <mergeCell ref="B12:B13"/>
    <mergeCell ref="C12:AC12"/>
    <mergeCell ref="AG12:AG13"/>
    <mergeCell ref="AH12:AH13"/>
    <mergeCell ref="W47:X47"/>
    <mergeCell ref="W49:X49"/>
    <mergeCell ref="B5:AC5"/>
    <mergeCell ref="B6:AC6"/>
    <mergeCell ref="B7:AC7"/>
    <mergeCell ref="B8:AC8"/>
    <mergeCell ref="B9:A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2016-09-02T08:41:31Z</cp:lastPrinted>
  <dcterms:created xsi:type="dcterms:W3CDTF">2010-01-29T08:37:16Z</dcterms:created>
  <dcterms:modified xsi:type="dcterms:W3CDTF">2016-09-08T14:27:35Z</dcterms:modified>
  <cp:category/>
  <cp:version/>
  <cp:contentType/>
  <cp:contentStatus/>
</cp:coreProperties>
</file>