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2240" windowHeight="7410"/>
  </bookViews>
  <sheets>
    <sheet name="Паспорт " sheetId="2" r:id="rId1"/>
    <sheet name="Додаток" sheetId="3" r:id="rId2"/>
    <sheet name="Лист1" sheetId="4" r:id="rId3"/>
  </sheets>
  <externalReferences>
    <externalReference r:id="rId4"/>
  </externalReferences>
  <definedNames>
    <definedName name="_xlnm.Print_Area" localSheetId="1">Додаток!$A$1:$J$51</definedName>
    <definedName name="_xlnm.Print_Area" localSheetId="0">'Паспорт '!$A$1:$X$49</definedName>
  </definedNames>
  <calcPr calcId="152511"/>
</workbook>
</file>

<file path=xl/calcChain.xml><?xml version="1.0" encoding="utf-8"?>
<calcChain xmlns="http://schemas.openxmlformats.org/spreadsheetml/2006/main">
  <c r="H45" i="3" l="1"/>
  <c r="G45" i="3"/>
  <c r="F45" i="3"/>
  <c r="E45" i="3"/>
  <c r="D45" i="3"/>
  <c r="C45" i="3"/>
  <c r="B45" i="3"/>
  <c r="L44" i="3"/>
  <c r="I44" i="3"/>
  <c r="A44" i="3"/>
  <c r="L43" i="3"/>
  <c r="I43" i="3"/>
  <c r="A43" i="3"/>
  <c r="L42" i="3"/>
  <c r="I42" i="3"/>
  <c r="A42" i="3"/>
  <c r="L41" i="3"/>
  <c r="J41" i="3"/>
  <c r="J42" i="3" s="1"/>
  <c r="J43" i="3" s="1"/>
  <c r="J44" i="3" s="1"/>
  <c r="I41" i="3"/>
  <c r="A41" i="3"/>
  <c r="L40" i="3"/>
  <c r="J40" i="3"/>
  <c r="I40" i="3"/>
  <c r="A40" i="3"/>
  <c r="L39" i="3"/>
  <c r="J39" i="3"/>
  <c r="I39" i="3"/>
  <c r="A39" i="3"/>
  <c r="L38" i="3"/>
  <c r="I38" i="3"/>
  <c r="A38" i="3"/>
  <c r="L37" i="3"/>
  <c r="I37" i="3"/>
  <c r="A37" i="3"/>
  <c r="L36" i="3"/>
  <c r="J36" i="3"/>
  <c r="J37" i="3" s="1"/>
  <c r="J38" i="3" s="1"/>
  <c r="I36" i="3"/>
  <c r="A36" i="3"/>
  <c r="L35" i="3"/>
  <c r="J35" i="3"/>
  <c r="I35" i="3"/>
  <c r="A35" i="3"/>
  <c r="L34" i="3"/>
  <c r="I34" i="3"/>
  <c r="A34" i="3"/>
  <c r="L33" i="3"/>
  <c r="J33" i="3"/>
  <c r="J34" i="3" s="1"/>
  <c r="I33" i="3"/>
  <c r="A33" i="3"/>
  <c r="L32" i="3"/>
  <c r="J32" i="3"/>
  <c r="I32" i="3"/>
  <c r="A32" i="3"/>
  <c r="L31" i="3"/>
  <c r="I31" i="3"/>
  <c r="A31" i="3"/>
  <c r="L30" i="3"/>
  <c r="I30" i="3"/>
  <c r="A30" i="3"/>
  <c r="L29" i="3"/>
  <c r="J29" i="3"/>
  <c r="J30" i="3" s="1"/>
  <c r="J31" i="3" s="1"/>
  <c r="I29" i="3"/>
  <c r="A29" i="3"/>
  <c r="L28" i="3"/>
  <c r="I28" i="3"/>
  <c r="A28" i="3"/>
  <c r="L27" i="3"/>
  <c r="J27" i="3"/>
  <c r="J28" i="3" s="1"/>
  <c r="I27" i="3"/>
  <c r="A27" i="3"/>
  <c r="L26" i="3"/>
  <c r="J26" i="3"/>
  <c r="I26" i="3"/>
  <c r="A26" i="3"/>
  <c r="L25" i="3"/>
  <c r="J25" i="3"/>
  <c r="I25" i="3"/>
  <c r="A25" i="3"/>
  <c r="L24" i="3"/>
  <c r="I24" i="3"/>
  <c r="A24" i="3"/>
  <c r="L23" i="3"/>
  <c r="I23" i="3"/>
  <c r="A23" i="3"/>
  <c r="L22" i="3"/>
  <c r="J22" i="3"/>
  <c r="J23" i="3" s="1"/>
  <c r="J24" i="3" s="1"/>
  <c r="I22" i="3"/>
  <c r="A22" i="3"/>
  <c r="L21" i="3"/>
  <c r="J21" i="3"/>
  <c r="I21" i="3"/>
  <c r="A21" i="3"/>
  <c r="L20" i="3"/>
  <c r="J20" i="3"/>
  <c r="I20" i="3"/>
  <c r="A20" i="3"/>
  <c r="L19" i="3"/>
  <c r="J19" i="3"/>
  <c r="I19" i="3"/>
  <c r="A19" i="3"/>
  <c r="L18" i="3"/>
  <c r="J18" i="3"/>
  <c r="I18" i="3"/>
  <c r="A18" i="3"/>
  <c r="L17" i="3"/>
  <c r="I17" i="3"/>
  <c r="A17" i="3"/>
  <c r="L16" i="3"/>
  <c r="I16" i="3"/>
  <c r="A16" i="3"/>
  <c r="L15" i="3"/>
  <c r="J15" i="3"/>
  <c r="J16" i="3" s="1"/>
  <c r="J17" i="3" s="1"/>
  <c r="I15" i="3"/>
  <c r="A15" i="3"/>
  <c r="L14" i="3"/>
  <c r="J14" i="3"/>
  <c r="I14" i="3"/>
  <c r="A14" i="3"/>
  <c r="L13" i="3"/>
  <c r="J13" i="3"/>
  <c r="I13" i="3"/>
  <c r="A13" i="3"/>
  <c r="L12" i="3"/>
  <c r="J12" i="3"/>
  <c r="I12" i="3"/>
  <c r="A12" i="3"/>
  <c r="L11" i="3"/>
  <c r="J11" i="3"/>
  <c r="J45" i="3" s="1"/>
  <c r="I11" i="3"/>
  <c r="I45" i="3" s="1"/>
  <c r="A11" i="3"/>
  <c r="Z40" i="2" l="1"/>
  <c r="Z39" i="2"/>
  <c r="Z30" i="2" l="1"/>
  <c r="Z31" i="2"/>
  <c r="Z32" i="2"/>
  <c r="Z33" i="2"/>
  <c r="Z34" i="2"/>
  <c r="Z35" i="2"/>
  <c r="Z36" i="2"/>
  <c r="Z37" i="2"/>
  <c r="Z38" i="2"/>
  <c r="Z41" i="2"/>
  <c r="Z42" i="2"/>
  <c r="Z43" i="2"/>
  <c r="Z44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</calcChain>
</file>

<file path=xl/sharedStrings.xml><?xml version="1.0" encoding="utf-8"?>
<sst xmlns="http://schemas.openxmlformats.org/spreadsheetml/2006/main" count="92" uniqueCount="70">
  <si>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</si>
  <si>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</si>
  <si>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</si>
  <si>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</si>
  <si>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</si>
  <si>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</si>
  <si>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</si>
  <si>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</si>
  <si>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</si>
  <si>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</si>
  <si>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</si>
  <si>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</si>
  <si>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</si>
  <si>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</si>
  <si>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</si>
  <si>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</si>
  <si>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</si>
  <si>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</si>
  <si>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</si>
  <si>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</si>
  <si>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</si>
  <si>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</si>
  <si>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</si>
  <si>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</si>
  <si>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</si>
  <si>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</si>
  <si>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</si>
  <si>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</si>
  <si>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</si>
  <si>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</si>
  <si>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</si>
  <si>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</si>
  <si>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</si>
  <si>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</si>
  <si>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</si>
  <si>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</si>
  <si>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</si>
  <si>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</si>
  <si>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</si>
  <si>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</si>
  <si>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</si>
  <si>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</si>
  <si>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</si>
  <si>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</si>
  <si>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</si>
  <si>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</si>
  <si>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</si>
  <si>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</si>
  <si>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</si>
  <si>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</si>
  <si>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</si>
  <si>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</si>
  <si>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</si>
  <si>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</si>
  <si>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</si>
  <si>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</si>
  <si>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Завідувач вимірювальної хіміко-аналітичної лабораторії</t>
  </si>
  <si>
    <t>Касьянова С.В.</t>
  </si>
  <si>
    <t>Пивовар Є.В.</t>
  </si>
  <si>
    <t>ГРС Панютине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</si>
  <si>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</si>
  <si>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</si>
  <si>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</si>
  <si>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відс.</t>
  </si>
  <si>
    <t>за період з 01.08.2016 по 31.08.2016</t>
  </si>
  <si>
    <t>ГРС Браілівка, ГРС Смирнівка, ГРС Близнюки, ГРС Лозова, ГРС Панютине, ГРС Миколаївка, ПВВГ Панютине</t>
  </si>
  <si>
    <t>ШДКРІ</t>
  </si>
  <si>
    <t>ПВВГ Панютине*</t>
  </si>
  <si>
    <t>* без врахування власних потреб</t>
  </si>
  <si>
    <t xml:space="preserve">В. о. начальника Шебелинського ЛВУМГ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</si>
</sst>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2" xfId="0" applyFont="1" applyBorder="1"/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Border="1"/>
    <xf numFmtId="49" fontId="3" fillId="0" borderId="0" xfId="0" applyNumberFormat="1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49" fontId="11" fillId="0" borderId="2" xfId="0" applyNumberFormat="1" applyFont="1" applyBorder="1" applyAlignment="1">
      <alignment horizontal="left"/>
    </xf>
    <xf numFmtId="0" fontId="11" fillId="0" borderId="4" xfId="0" applyFont="1" applyBorder="1"/>
    <xf numFmtId="0" fontId="3" fillId="0" borderId="2" xfId="0" applyFont="1" applyBorder="1" applyAlignment="1"/>
    <xf numFmtId="49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textRotation="90" wrapText="1"/>
    </xf>
    <xf numFmtId="2" fontId="18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0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/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Border="1"/>
    <xf numFmtId="0" fontId="20" fillId="0" borderId="0" xfId="0" applyFont="1" applyBorder="1"/>
    <xf numFmtId="0" fontId="22" fillId="0" borderId="0" xfId="0" applyFont="1" applyAlignment="1">
      <alignment vertical="top"/>
    </xf>
    <xf numFmtId="0" fontId="23" fillId="0" borderId="2" xfId="0" applyFont="1" applyBorder="1"/>
    <xf numFmtId="0" fontId="22" fillId="0" borderId="2" xfId="0" applyFont="1" applyBorder="1"/>
    <xf numFmtId="0" fontId="22" fillId="0" borderId="0" xfId="0" applyFont="1" applyBorder="1"/>
    <xf numFmtId="0" fontId="27" fillId="0" borderId="1" xfId="0" applyFont="1" applyBorder="1" applyAlignment="1">
      <alignment horizontal="center" vertical="center" textRotation="90" wrapText="1"/>
    </xf>
    <xf numFmtId="2" fontId="2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 wrapText="1"/>
    </xf>
    <xf numFmtId="1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" fillId="0" borderId="0" xfId="0" applyFont="1" applyBorder="1"/>
    <xf numFmtId="0" fontId="11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2" fontId="26" fillId="0" borderId="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vovar-ev\AppData\Local\Microsoft\Windows\Temporary%20Internet%20Files\Content.Outlook\OTCA0KN1\&#1055;&#1072;&#1089;&#1087;&#1086;&#1088;&#1090;%20&#1060;&#1061;&#1055;%20&#1087;&#1088;&#1080;&#1088;&#1086;&#1076;&#1085;&#1086;&#1075;&#1086;%20&#1075;&#1072;&#1079;&#1091;%20&#1087;&#1086;%20&#1055;&#1042;&#1042;&#1043;%20&#1055;&#1072;&#1085;&#1102;&#1090;&#1080;&#1085;&#1077;%20...2016%200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"/>
      <sheetName val="Додаток"/>
      <sheetName val="Лист1"/>
    </sheetNames>
    <sheetDataSet>
      <sheetData sheetId="0" refreshError="1">
        <row r="11">
          <cell r="A11">
            <v>1</v>
          </cell>
          <cell r="O11">
            <v>34.849200000000003</v>
          </cell>
        </row>
        <row r="12">
          <cell r="A12">
            <v>2</v>
          </cell>
          <cell r="O12">
            <v>34.859099999999998</v>
          </cell>
        </row>
        <row r="13">
          <cell r="A13">
            <v>3</v>
          </cell>
          <cell r="O13">
            <v>34.802199999999999</v>
          </cell>
        </row>
        <row r="14">
          <cell r="A14">
            <v>4</v>
          </cell>
          <cell r="O14">
            <v>34.8309</v>
          </cell>
        </row>
        <row r="15">
          <cell r="A15">
            <v>5</v>
          </cell>
          <cell r="O15">
            <v>34.826099999999997</v>
          </cell>
        </row>
        <row r="16">
          <cell r="A16">
            <v>6</v>
          </cell>
          <cell r="O16">
            <v>0</v>
          </cell>
        </row>
        <row r="17">
          <cell r="A17">
            <v>7</v>
          </cell>
          <cell r="O17">
            <v>0</v>
          </cell>
        </row>
        <row r="18">
          <cell r="A18">
            <v>8</v>
          </cell>
          <cell r="O18">
            <v>34.823099999999997</v>
          </cell>
        </row>
        <row r="19">
          <cell r="A19">
            <v>9</v>
          </cell>
          <cell r="O19">
            <v>34.7637</v>
          </cell>
        </row>
        <row r="20">
          <cell r="A20">
            <v>10</v>
          </cell>
          <cell r="O20">
            <v>34.7562</v>
          </cell>
        </row>
        <row r="21">
          <cell r="A21">
            <v>11</v>
          </cell>
          <cell r="O21">
            <v>34.722799999999999</v>
          </cell>
        </row>
        <row r="22">
          <cell r="A22">
            <v>12</v>
          </cell>
          <cell r="O22">
            <v>34.693199999999997</v>
          </cell>
        </row>
        <row r="23">
          <cell r="A23">
            <v>13</v>
          </cell>
          <cell r="O23">
            <v>0</v>
          </cell>
        </row>
        <row r="24">
          <cell r="A24">
            <v>14</v>
          </cell>
          <cell r="O24">
            <v>0</v>
          </cell>
        </row>
        <row r="25">
          <cell r="A25">
            <v>15</v>
          </cell>
          <cell r="O25">
            <v>34.7102</v>
          </cell>
        </row>
        <row r="26">
          <cell r="A26">
            <v>16</v>
          </cell>
          <cell r="O26">
            <v>34.686100000000003</v>
          </cell>
        </row>
        <row r="27">
          <cell r="A27">
            <v>17</v>
          </cell>
          <cell r="O27">
            <v>34.663400000000003</v>
          </cell>
        </row>
        <row r="28">
          <cell r="A28">
            <v>18</v>
          </cell>
          <cell r="O28">
            <v>0</v>
          </cell>
        </row>
        <row r="29">
          <cell r="A29">
            <v>19</v>
          </cell>
          <cell r="O29">
            <v>34.635800000000003</v>
          </cell>
        </row>
        <row r="30">
          <cell r="A30">
            <v>20</v>
          </cell>
          <cell r="O30">
            <v>0</v>
          </cell>
        </row>
        <row r="31">
          <cell r="A31">
            <v>21</v>
          </cell>
          <cell r="O31">
            <v>0</v>
          </cell>
        </row>
        <row r="32">
          <cell r="A32">
            <v>22</v>
          </cell>
          <cell r="O32">
            <v>34.631300000000003</v>
          </cell>
        </row>
        <row r="33">
          <cell r="A33">
            <v>23</v>
          </cell>
          <cell r="O33">
            <v>34.624899999999997</v>
          </cell>
        </row>
        <row r="34">
          <cell r="A34">
            <v>24</v>
          </cell>
          <cell r="O34">
            <v>0</v>
          </cell>
        </row>
        <row r="35">
          <cell r="A35">
            <v>25</v>
          </cell>
          <cell r="O35">
            <v>34.6571</v>
          </cell>
        </row>
        <row r="36">
          <cell r="A36">
            <v>26</v>
          </cell>
          <cell r="O36">
            <v>34.798499999999997</v>
          </cell>
        </row>
        <row r="37">
          <cell r="A37">
            <v>27</v>
          </cell>
          <cell r="O37">
            <v>0</v>
          </cell>
        </row>
        <row r="38">
          <cell r="A38">
            <v>28</v>
          </cell>
          <cell r="O38">
            <v>0</v>
          </cell>
        </row>
        <row r="39">
          <cell r="A39">
            <v>29</v>
          </cell>
          <cell r="O39">
            <v>34.724800000000002</v>
          </cell>
        </row>
        <row r="40">
          <cell r="A40">
            <v>30</v>
          </cell>
          <cell r="O40">
            <v>34.7742</v>
          </cell>
        </row>
        <row r="41">
          <cell r="A41">
            <v>31</v>
          </cell>
          <cell r="O41">
            <v>34.842500000000001</v>
          </cell>
        </row>
        <row r="42">
          <cell r="A42">
            <v>0</v>
          </cell>
          <cell r="O42">
            <v>0</v>
          </cell>
        </row>
        <row r="43">
          <cell r="A43">
            <v>0</v>
          </cell>
          <cell r="O43">
            <v>0</v>
          </cell>
        </row>
        <row r="44">
          <cell r="A44">
            <v>0</v>
          </cell>
          <cell r="O4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9"/>
  <sheetViews>
    <sheetView tabSelected="1" zoomScaleNormal="100" zoomScaleSheetLayoutView="100" workbookViewId="0">
      <selection activeCell="B11" sqref="B11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20" customWidth="1"/>
    <col min="16" max="16" width="6.85546875" style="42" customWidth="1"/>
    <col min="17" max="17" width="6.85546875" style="5" customWidth="1"/>
    <col min="18" max="18" width="6.85546875" style="42" customWidth="1"/>
    <col min="19" max="19" width="6.85546875" style="5" customWidth="1"/>
    <col min="20" max="21" width="6.5703125" style="20" customWidth="1"/>
    <col min="22" max="22" width="6.5703125" customWidth="1"/>
    <col min="23" max="23" width="6.85546875" customWidth="1"/>
    <col min="24" max="25" width="6.5703125" customWidth="1"/>
    <col min="26" max="26" width="9.140625" style="102"/>
  </cols>
  <sheetData>
    <row r="1" spans="1:26" s="39" customFormat="1" ht="9" customHeight="1" x14ac:dyDescent="0.2">
      <c r="A1" s="39" t="s">
        <v>37</v>
      </c>
      <c r="N1" s="40"/>
      <c r="O1" s="40"/>
      <c r="P1" s="40"/>
      <c r="Q1" s="40"/>
      <c r="R1" s="40"/>
      <c r="S1" s="40"/>
      <c r="T1" s="40"/>
      <c r="U1" s="40"/>
      <c r="Z1" s="101"/>
    </row>
    <row r="2" spans="1:26" s="39" customFormat="1" ht="9" customHeight="1" x14ac:dyDescent="0.2">
      <c r="A2" s="41" t="s">
        <v>38</v>
      </c>
      <c r="N2" s="40"/>
      <c r="O2" s="40"/>
      <c r="P2" s="40"/>
      <c r="Q2" s="40"/>
      <c r="R2" s="40"/>
      <c r="S2" s="40"/>
      <c r="T2" s="40"/>
      <c r="U2" s="40"/>
      <c r="Z2" s="101"/>
    </row>
    <row r="3" spans="1:26" s="39" customFormat="1" ht="9" customHeight="1" x14ac:dyDescent="0.2">
      <c r="A3" s="41"/>
      <c r="N3" s="40"/>
      <c r="O3" s="40"/>
      <c r="P3" s="40"/>
      <c r="Q3" s="40"/>
      <c r="R3" s="40"/>
      <c r="S3" s="40"/>
      <c r="T3" s="40"/>
      <c r="U3" s="40"/>
      <c r="Z3" s="101"/>
    </row>
    <row r="4" spans="1:26" ht="15.75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49" t="s">
        <v>0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x14ac:dyDescent="0.25">
      <c r="A5" s="27" t="s">
        <v>1</v>
      </c>
      <c r="B5" s="22"/>
      <c r="C5" s="46" t="s">
        <v>2</v>
      </c>
      <c r="D5" s="28"/>
      <c r="E5" s="28"/>
      <c r="F5" s="28"/>
      <c r="G5" s="22"/>
      <c r="H5" s="23" t="s">
        <v>3</v>
      </c>
      <c r="I5" s="28" t="s">
        <v>14</v>
      </c>
      <c r="J5" s="28"/>
      <c r="K5" s="29"/>
      <c r="L5" s="28"/>
      <c r="M5" s="27" t="s">
        <v>20</v>
      </c>
      <c r="N5" s="22"/>
      <c r="O5" s="30"/>
      <c r="P5" s="30"/>
      <c r="Q5" s="30"/>
      <c r="R5" s="30"/>
      <c r="S5" s="31"/>
      <c r="T5" s="31"/>
      <c r="U5" s="31"/>
      <c r="V5" s="22"/>
      <c r="W5" s="22"/>
      <c r="X5" s="32"/>
      <c r="Y5" s="32"/>
    </row>
    <row r="6" spans="1:26" x14ac:dyDescent="0.25">
      <c r="A6" s="44" t="s">
        <v>65</v>
      </c>
      <c r="B6" s="69"/>
      <c r="C6" s="77"/>
      <c r="D6" s="69"/>
      <c r="E6" s="69"/>
      <c r="F6" s="69"/>
      <c r="G6" s="69"/>
      <c r="H6" s="69"/>
      <c r="I6" s="77"/>
      <c r="J6" s="69"/>
      <c r="K6" s="69"/>
      <c r="L6" s="69"/>
      <c r="M6" s="69"/>
      <c r="N6" s="106"/>
      <c r="O6" s="106"/>
      <c r="P6" s="34"/>
      <c r="Q6" s="34"/>
      <c r="R6" s="34"/>
      <c r="S6" s="34"/>
      <c r="T6" s="34"/>
      <c r="U6" s="34"/>
      <c r="V6" s="28"/>
      <c r="W6" s="28"/>
      <c r="X6" s="28"/>
      <c r="Y6" s="26"/>
    </row>
    <row r="7" spans="1:26" x14ac:dyDescent="0.25">
      <c r="A7" s="35" t="s">
        <v>21</v>
      </c>
      <c r="B7" s="26"/>
      <c r="C7" s="36"/>
      <c r="D7" s="45"/>
      <c r="E7" s="37"/>
      <c r="F7" s="37"/>
      <c r="G7" s="105" t="s">
        <v>64</v>
      </c>
      <c r="I7" s="36"/>
      <c r="J7" s="26"/>
      <c r="K7" s="26"/>
      <c r="L7" s="26"/>
      <c r="M7" s="26"/>
      <c r="N7" s="38"/>
      <c r="O7" s="38"/>
      <c r="P7" s="38"/>
      <c r="Q7" s="38"/>
      <c r="R7" s="38"/>
      <c r="S7" s="38"/>
      <c r="T7" s="38"/>
      <c r="U7" s="38"/>
      <c r="V7" s="26"/>
      <c r="W7" s="26"/>
      <c r="X7" s="26"/>
      <c r="Y7" s="26"/>
    </row>
    <row r="8" spans="1:26" ht="9" customHeight="1" x14ac:dyDescent="0.25">
      <c r="A8" s="2"/>
      <c r="C8" s="3"/>
      <c r="I8" s="3"/>
      <c r="N8" s="21"/>
      <c r="O8" s="21"/>
      <c r="Q8" s="21"/>
      <c r="S8" s="21"/>
      <c r="T8" s="21"/>
      <c r="U8" s="21"/>
    </row>
    <row r="9" spans="1:26" ht="15.75" customHeight="1" x14ac:dyDescent="0.25">
      <c r="A9" s="114" t="s">
        <v>4</v>
      </c>
      <c r="B9" s="112" t="s">
        <v>17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08" t="s">
        <v>22</v>
      </c>
      <c r="O9" s="108"/>
      <c r="P9" s="108"/>
      <c r="Q9" s="109"/>
      <c r="R9" s="109"/>
      <c r="S9" s="109"/>
      <c r="T9" s="110" t="s">
        <v>23</v>
      </c>
      <c r="U9" s="110" t="s">
        <v>24</v>
      </c>
      <c r="V9" s="110" t="s">
        <v>41</v>
      </c>
      <c r="W9" s="110" t="s">
        <v>62</v>
      </c>
      <c r="X9" s="110" t="s">
        <v>5</v>
      </c>
      <c r="Y9" s="97"/>
    </row>
    <row r="10" spans="1:26" ht="103.5" customHeight="1" x14ac:dyDescent="0.25">
      <c r="A10" s="111"/>
      <c r="B10" s="25" t="s">
        <v>25</v>
      </c>
      <c r="C10" s="25" t="s">
        <v>26</v>
      </c>
      <c r="D10" s="25" t="s">
        <v>27</v>
      </c>
      <c r="E10" s="25" t="s">
        <v>28</v>
      </c>
      <c r="F10" s="25" t="s">
        <v>29</v>
      </c>
      <c r="G10" s="25" t="s">
        <v>30</v>
      </c>
      <c r="H10" s="25" t="s">
        <v>31</v>
      </c>
      <c r="I10" s="25" t="s">
        <v>32</v>
      </c>
      <c r="J10" s="25" t="s">
        <v>33</v>
      </c>
      <c r="K10" s="25" t="s">
        <v>34</v>
      </c>
      <c r="L10" s="25" t="s">
        <v>35</v>
      </c>
      <c r="M10" s="25" t="s">
        <v>36</v>
      </c>
      <c r="N10" s="25" t="s">
        <v>13</v>
      </c>
      <c r="O10" s="79" t="s">
        <v>55</v>
      </c>
      <c r="P10" s="43" t="s">
        <v>39</v>
      </c>
      <c r="Q10" s="25" t="s">
        <v>18</v>
      </c>
      <c r="R10" s="43" t="s">
        <v>40</v>
      </c>
      <c r="S10" s="25" t="s">
        <v>19</v>
      </c>
      <c r="T10" s="113"/>
      <c r="U10" s="113"/>
      <c r="V10" s="111"/>
      <c r="W10" s="111"/>
      <c r="X10" s="111"/>
      <c r="Y10" s="98"/>
    </row>
    <row r="11" spans="1:26" x14ac:dyDescent="0.25">
      <c r="A11" s="92">
        <v>1</v>
      </c>
      <c r="B11" s="85">
        <v>94.4666</v>
      </c>
      <c r="C11" s="85">
        <v>3.0703</v>
      </c>
      <c r="D11" s="85">
        <v>1.0424</v>
      </c>
      <c r="E11" s="85">
        <v>0.1749</v>
      </c>
      <c r="F11" s="85">
        <v>0.1827</v>
      </c>
      <c r="G11" s="85">
        <v>2.0999999999999999E-3</v>
      </c>
      <c r="H11" s="85">
        <v>3.95E-2</v>
      </c>
      <c r="I11" s="85">
        <v>3.1300000000000001E-2</v>
      </c>
      <c r="J11" s="85">
        <v>3.2899999999999999E-2</v>
      </c>
      <c r="K11" s="85">
        <v>6.4000000000000003E-3</v>
      </c>
      <c r="L11" s="85">
        <v>0.68049999999999999</v>
      </c>
      <c r="M11" s="85">
        <v>0.27039999999999997</v>
      </c>
      <c r="N11" s="85">
        <v>0.71399999999999997</v>
      </c>
      <c r="O11" s="86">
        <v>34.849200000000003</v>
      </c>
      <c r="P11" s="87">
        <v>8324</v>
      </c>
      <c r="Q11" s="48">
        <v>38.603999999999999</v>
      </c>
      <c r="R11" s="87">
        <v>9220</v>
      </c>
      <c r="S11" s="48">
        <v>50.138800000000003</v>
      </c>
      <c r="T11" s="88">
        <v>-15.2</v>
      </c>
      <c r="U11" s="89">
        <v>-5.7</v>
      </c>
      <c r="V11" s="24"/>
      <c r="W11" s="85"/>
      <c r="X11" s="47"/>
      <c r="Y11" s="99"/>
      <c r="Z11" s="103">
        <f>SUM(B11:M11)</f>
        <v>99.999999999999986</v>
      </c>
    </row>
    <row r="12" spans="1:26" x14ac:dyDescent="0.25">
      <c r="A12" s="92">
        <v>2</v>
      </c>
      <c r="B12" s="85">
        <v>94.390299999999996</v>
      </c>
      <c r="C12" s="85">
        <v>3.1360999999999999</v>
      </c>
      <c r="D12" s="85">
        <v>1.0516000000000001</v>
      </c>
      <c r="E12" s="85">
        <v>0.17180000000000001</v>
      </c>
      <c r="F12" s="85">
        <v>0.17910000000000001</v>
      </c>
      <c r="G12" s="85">
        <v>2E-3</v>
      </c>
      <c r="H12" s="85">
        <v>3.8399999999999997E-2</v>
      </c>
      <c r="I12" s="85">
        <v>0.03</v>
      </c>
      <c r="J12" s="85">
        <v>3.2300000000000002E-2</v>
      </c>
      <c r="K12" s="85">
        <v>6.7999999999999996E-3</v>
      </c>
      <c r="L12" s="85">
        <v>0.68179999999999996</v>
      </c>
      <c r="M12" s="85">
        <v>0.2787</v>
      </c>
      <c r="N12" s="85">
        <v>0.71440000000000003</v>
      </c>
      <c r="O12" s="86">
        <v>34.859099999999998</v>
      </c>
      <c r="P12" s="87">
        <v>8326</v>
      </c>
      <c r="Q12" s="48">
        <v>38.614600000000003</v>
      </c>
      <c r="R12" s="87">
        <v>9223</v>
      </c>
      <c r="S12" s="48">
        <v>50.137700000000002</v>
      </c>
      <c r="T12" s="88">
        <v>-14.3</v>
      </c>
      <c r="U12" s="90">
        <v>-4.5999999999999996</v>
      </c>
      <c r="V12" s="19"/>
      <c r="W12" s="85"/>
      <c r="X12" s="47"/>
      <c r="Y12" s="99"/>
      <c r="Z12" s="103">
        <f t="shared" ref="Z12:Z44" si="0">SUM(B12:M12)</f>
        <v>99.998899999999992</v>
      </c>
    </row>
    <row r="13" spans="1:26" x14ac:dyDescent="0.25">
      <c r="A13" s="92">
        <v>3</v>
      </c>
      <c r="B13" s="85">
        <v>94.5655</v>
      </c>
      <c r="C13" s="85">
        <v>3.0464000000000002</v>
      </c>
      <c r="D13" s="85">
        <v>1.0163</v>
      </c>
      <c r="E13" s="85">
        <v>0.16370000000000001</v>
      </c>
      <c r="F13" s="85">
        <v>0.1701</v>
      </c>
      <c r="G13" s="85">
        <v>1.9E-3</v>
      </c>
      <c r="H13" s="85">
        <v>3.5200000000000002E-2</v>
      </c>
      <c r="I13" s="85">
        <v>2.7799999999999998E-2</v>
      </c>
      <c r="J13" s="85">
        <v>2.9100000000000001E-2</v>
      </c>
      <c r="K13" s="85">
        <v>6.4999999999999997E-3</v>
      </c>
      <c r="L13" s="85">
        <v>0.67349999999999999</v>
      </c>
      <c r="M13" s="85">
        <v>0.2641</v>
      </c>
      <c r="N13" s="85">
        <v>0.7127</v>
      </c>
      <c r="O13" s="86">
        <v>34.802199999999999</v>
      </c>
      <c r="P13" s="87">
        <v>8312</v>
      </c>
      <c r="Q13" s="48">
        <v>38.553899999999999</v>
      </c>
      <c r="R13" s="87">
        <v>9208</v>
      </c>
      <c r="S13" s="48">
        <v>50.118400000000001</v>
      </c>
      <c r="T13" s="88">
        <v>-15.4</v>
      </c>
      <c r="U13" s="90">
        <v>-6.2</v>
      </c>
      <c r="V13" s="19"/>
      <c r="W13" s="85"/>
      <c r="X13" s="47"/>
      <c r="Y13" s="99"/>
      <c r="Z13" s="103">
        <f t="shared" si="0"/>
        <v>100.00010000000003</v>
      </c>
    </row>
    <row r="14" spans="1:26" x14ac:dyDescent="0.25">
      <c r="A14" s="92">
        <v>4</v>
      </c>
      <c r="B14" s="85">
        <v>94.518799999999999</v>
      </c>
      <c r="C14" s="85">
        <v>3.0453000000000001</v>
      </c>
      <c r="D14" s="85">
        <v>1.0338000000000001</v>
      </c>
      <c r="E14" s="85">
        <v>0.17150000000000001</v>
      </c>
      <c r="F14" s="85">
        <v>0.1784</v>
      </c>
      <c r="G14" s="85">
        <v>2.0999999999999999E-3</v>
      </c>
      <c r="H14" s="85">
        <v>3.8399999999999997E-2</v>
      </c>
      <c r="I14" s="85">
        <v>3.0099999999999998E-2</v>
      </c>
      <c r="J14" s="85">
        <v>3.1899999999999998E-2</v>
      </c>
      <c r="K14" s="85">
        <v>6.7000000000000002E-3</v>
      </c>
      <c r="L14" s="85">
        <v>0.67869999999999997</v>
      </c>
      <c r="M14" s="85">
        <v>0.26450000000000001</v>
      </c>
      <c r="N14" s="85">
        <v>0.71350000000000002</v>
      </c>
      <c r="O14" s="86">
        <v>34.8309</v>
      </c>
      <c r="P14" s="87">
        <v>8319</v>
      </c>
      <c r="Q14" s="48">
        <v>38.584600000000002</v>
      </c>
      <c r="R14" s="87">
        <v>9216</v>
      </c>
      <c r="S14" s="48">
        <v>50.1327</v>
      </c>
      <c r="T14" s="88">
        <v>-15.5</v>
      </c>
      <c r="U14" s="90">
        <v>-6.6</v>
      </c>
      <c r="V14" s="19" t="s">
        <v>63</v>
      </c>
      <c r="W14" s="85">
        <v>2.0000000000000001E-4</v>
      </c>
      <c r="X14" s="47"/>
      <c r="Y14" s="99"/>
      <c r="Z14" s="103">
        <f t="shared" si="0"/>
        <v>100.00019999999998</v>
      </c>
    </row>
    <row r="15" spans="1:26" x14ac:dyDescent="0.25">
      <c r="A15" s="92">
        <v>5</v>
      </c>
      <c r="B15" s="85">
        <v>94.466499999999996</v>
      </c>
      <c r="C15" s="85">
        <v>3.0981000000000001</v>
      </c>
      <c r="D15" s="85">
        <v>1.0416000000000001</v>
      </c>
      <c r="E15" s="85">
        <v>0.1668</v>
      </c>
      <c r="F15" s="85">
        <v>0.1721</v>
      </c>
      <c r="G15" s="85">
        <v>1.9E-3</v>
      </c>
      <c r="H15" s="85">
        <v>3.5400000000000001E-2</v>
      </c>
      <c r="I15" s="85">
        <v>2.7799999999999998E-2</v>
      </c>
      <c r="J15" s="85">
        <v>2.8299999999999999E-2</v>
      </c>
      <c r="K15" s="85">
        <v>7.6E-3</v>
      </c>
      <c r="L15" s="85">
        <v>0.68500000000000005</v>
      </c>
      <c r="M15" s="85">
        <v>0.26900000000000002</v>
      </c>
      <c r="N15" s="85">
        <v>0.71350000000000002</v>
      </c>
      <c r="O15" s="86">
        <v>34.826099999999997</v>
      </c>
      <c r="P15" s="87">
        <v>8318</v>
      </c>
      <c r="Q15" s="48">
        <v>38.579300000000003</v>
      </c>
      <c r="R15" s="87">
        <v>9215</v>
      </c>
      <c r="S15" s="48">
        <v>50.1235</v>
      </c>
      <c r="T15" s="88">
        <v>-14.2</v>
      </c>
      <c r="U15" s="90">
        <v>-7.2</v>
      </c>
      <c r="V15" s="47"/>
      <c r="W15" s="85"/>
      <c r="X15" s="47"/>
      <c r="Y15" s="99"/>
      <c r="Z15" s="103">
        <f t="shared" si="0"/>
        <v>100.0001</v>
      </c>
    </row>
    <row r="16" spans="1:26" x14ac:dyDescent="0.25">
      <c r="A16" s="92">
        <v>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87"/>
      <c r="Q16" s="48"/>
      <c r="R16" s="87"/>
      <c r="S16" s="48"/>
      <c r="T16" s="88"/>
      <c r="U16" s="90"/>
      <c r="V16" s="19"/>
      <c r="W16" s="88"/>
      <c r="X16" s="47"/>
      <c r="Y16" s="99"/>
      <c r="Z16" s="103">
        <f t="shared" si="0"/>
        <v>0</v>
      </c>
    </row>
    <row r="17" spans="1:42" x14ac:dyDescent="0.25">
      <c r="A17" s="92">
        <v>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87"/>
      <c r="Q17" s="48"/>
      <c r="R17" s="87"/>
      <c r="S17" s="48"/>
      <c r="T17" s="88"/>
      <c r="U17" s="90"/>
      <c r="V17" s="19"/>
      <c r="W17" s="85"/>
      <c r="X17" s="19"/>
      <c r="Y17" s="100"/>
      <c r="Z17" s="103">
        <f t="shared" si="0"/>
        <v>0</v>
      </c>
    </row>
    <row r="18" spans="1:42" x14ac:dyDescent="0.25">
      <c r="A18" s="92">
        <v>8</v>
      </c>
      <c r="B18" s="85">
        <v>94.500900000000001</v>
      </c>
      <c r="C18" s="85">
        <v>3.0983999999999998</v>
      </c>
      <c r="D18" s="85">
        <v>1.0361</v>
      </c>
      <c r="E18" s="85">
        <v>0.1643</v>
      </c>
      <c r="F18" s="85">
        <v>0.16930000000000001</v>
      </c>
      <c r="G18" s="85">
        <v>1.9E-3</v>
      </c>
      <c r="H18" s="85">
        <v>3.4599999999999999E-2</v>
      </c>
      <c r="I18" s="85">
        <v>2.7E-2</v>
      </c>
      <c r="J18" s="85">
        <v>2.7E-2</v>
      </c>
      <c r="K18" s="85">
        <v>6.8999999999999999E-3</v>
      </c>
      <c r="L18" s="85">
        <v>0.66959999999999997</v>
      </c>
      <c r="M18" s="85">
        <v>0.26390000000000002</v>
      </c>
      <c r="N18" s="85">
        <v>0.71319999999999995</v>
      </c>
      <c r="O18" s="86">
        <v>34.823099999999997</v>
      </c>
      <c r="P18" s="87">
        <v>8317</v>
      </c>
      <c r="Q18" s="48">
        <v>38.576300000000003</v>
      </c>
      <c r="R18" s="87">
        <v>9214</v>
      </c>
      <c r="S18" s="48">
        <v>50.1327</v>
      </c>
      <c r="T18" s="88">
        <v>-13.4</v>
      </c>
      <c r="U18" s="90">
        <v>-7.7</v>
      </c>
      <c r="V18" s="19"/>
      <c r="W18" s="85"/>
      <c r="X18" s="47"/>
      <c r="Y18" s="99"/>
      <c r="Z18" s="103">
        <f t="shared" si="0"/>
        <v>99.999900000000025</v>
      </c>
    </row>
    <row r="19" spans="1:42" x14ac:dyDescent="0.25">
      <c r="A19" s="92">
        <v>9</v>
      </c>
      <c r="B19" s="85">
        <v>94.693899999999999</v>
      </c>
      <c r="C19" s="85">
        <v>2.9653999999999998</v>
      </c>
      <c r="D19" s="85">
        <v>0.99760000000000004</v>
      </c>
      <c r="E19" s="85">
        <v>0.15840000000000001</v>
      </c>
      <c r="F19" s="85">
        <v>0.1648</v>
      </c>
      <c r="G19" s="85">
        <v>1.9E-3</v>
      </c>
      <c r="H19" s="85">
        <v>3.44E-2</v>
      </c>
      <c r="I19" s="85">
        <v>2.6800000000000001E-2</v>
      </c>
      <c r="J19" s="85">
        <v>2.7300000000000001E-2</v>
      </c>
      <c r="K19" s="85">
        <v>6.7000000000000002E-3</v>
      </c>
      <c r="L19" s="85">
        <v>0.67130000000000001</v>
      </c>
      <c r="M19" s="85">
        <v>0.25159999999999999</v>
      </c>
      <c r="N19" s="85">
        <v>0.71160000000000001</v>
      </c>
      <c r="O19" s="86">
        <v>34.7637</v>
      </c>
      <c r="P19" s="87">
        <v>8303</v>
      </c>
      <c r="Q19" s="48">
        <v>38.512799999999999</v>
      </c>
      <c r="R19" s="87">
        <v>9199</v>
      </c>
      <c r="S19" s="48">
        <v>50.104799999999997</v>
      </c>
      <c r="T19" s="88">
        <v>-11.5</v>
      </c>
      <c r="U19" s="90">
        <v>-7.5</v>
      </c>
      <c r="V19" s="19"/>
      <c r="W19" s="85"/>
      <c r="X19" s="47" t="s">
        <v>63</v>
      </c>
      <c r="Y19" s="99"/>
      <c r="Z19" s="103">
        <f t="shared" si="0"/>
        <v>100.0001</v>
      </c>
    </row>
    <row r="20" spans="1:42" x14ac:dyDescent="0.25">
      <c r="A20" s="92">
        <v>10</v>
      </c>
      <c r="B20" s="85">
        <v>94.718299999999999</v>
      </c>
      <c r="C20" s="85">
        <v>2.9567999999999999</v>
      </c>
      <c r="D20" s="85">
        <v>0.98709999999999998</v>
      </c>
      <c r="E20" s="85">
        <v>0.15770000000000001</v>
      </c>
      <c r="F20" s="85">
        <v>0.16420000000000001</v>
      </c>
      <c r="G20" s="85">
        <v>1.9E-3</v>
      </c>
      <c r="H20" s="85">
        <v>3.49E-2</v>
      </c>
      <c r="I20" s="85">
        <v>2.6700000000000002E-2</v>
      </c>
      <c r="J20" s="85">
        <v>2.69E-2</v>
      </c>
      <c r="K20" s="85">
        <v>6.7000000000000002E-3</v>
      </c>
      <c r="L20" s="85">
        <v>0.66700000000000004</v>
      </c>
      <c r="M20" s="85">
        <v>0.25180000000000002</v>
      </c>
      <c r="N20" s="85">
        <v>0.71140000000000003</v>
      </c>
      <c r="O20" s="86">
        <v>34.7562</v>
      </c>
      <c r="P20" s="87">
        <v>8301</v>
      </c>
      <c r="Q20" s="48">
        <v>38.504899999999999</v>
      </c>
      <c r="R20" s="87">
        <v>9197</v>
      </c>
      <c r="S20" s="48">
        <v>50.102200000000003</v>
      </c>
      <c r="T20" s="88">
        <v>-14.6</v>
      </c>
      <c r="U20" s="90">
        <v>-7.6</v>
      </c>
      <c r="V20" s="19"/>
      <c r="W20" s="88"/>
      <c r="X20" s="47"/>
      <c r="Y20" s="99"/>
      <c r="Z20" s="103">
        <f t="shared" si="0"/>
        <v>100</v>
      </c>
    </row>
    <row r="21" spans="1:42" x14ac:dyDescent="0.25">
      <c r="A21" s="92">
        <v>11</v>
      </c>
      <c r="B21" s="85">
        <v>94.805000000000007</v>
      </c>
      <c r="C21" s="85">
        <v>2.8843999999999999</v>
      </c>
      <c r="D21" s="85">
        <v>0.9677</v>
      </c>
      <c r="E21" s="85">
        <v>0.1565</v>
      </c>
      <c r="F21" s="85">
        <v>0.16300000000000001</v>
      </c>
      <c r="G21" s="85">
        <v>1.9E-3</v>
      </c>
      <c r="H21" s="85">
        <v>3.4700000000000002E-2</v>
      </c>
      <c r="I21" s="85">
        <v>2.6599999999999999E-2</v>
      </c>
      <c r="J21" s="85">
        <v>2.7199999999999998E-2</v>
      </c>
      <c r="K21" s="85">
        <v>6.6E-3</v>
      </c>
      <c r="L21" s="85">
        <v>0.68079999999999996</v>
      </c>
      <c r="M21" s="85">
        <v>0.24560000000000001</v>
      </c>
      <c r="N21" s="85">
        <v>0.7107</v>
      </c>
      <c r="O21" s="86">
        <v>34.722799999999999</v>
      </c>
      <c r="P21" s="87">
        <v>8293</v>
      </c>
      <c r="Q21" s="48">
        <v>38.469000000000001</v>
      </c>
      <c r="R21" s="87">
        <v>9188</v>
      </c>
      <c r="S21" s="48">
        <v>50.080100000000002</v>
      </c>
      <c r="T21" s="88">
        <v>-14.8</v>
      </c>
      <c r="U21" s="90">
        <v>-7.7</v>
      </c>
      <c r="V21" s="19"/>
      <c r="W21" s="85"/>
      <c r="X21" s="47"/>
      <c r="Y21" s="99"/>
      <c r="Z21" s="103">
        <f t="shared" si="0"/>
        <v>100</v>
      </c>
    </row>
    <row r="22" spans="1:42" x14ac:dyDescent="0.25">
      <c r="A22" s="92">
        <v>12</v>
      </c>
      <c r="B22" s="85">
        <v>94.892099999999999</v>
      </c>
      <c r="C22" s="85">
        <v>2.8218000000000001</v>
      </c>
      <c r="D22" s="85">
        <v>0.94620000000000004</v>
      </c>
      <c r="E22" s="85">
        <v>0.15490000000000001</v>
      </c>
      <c r="F22" s="85">
        <v>0.1615</v>
      </c>
      <c r="G22" s="85">
        <v>1.9E-3</v>
      </c>
      <c r="H22" s="85">
        <v>3.4099999999999998E-2</v>
      </c>
      <c r="I22" s="85">
        <v>2.6599999999999999E-2</v>
      </c>
      <c r="J22" s="85">
        <v>2.8000000000000001E-2</v>
      </c>
      <c r="K22" s="85">
        <v>7.0000000000000001E-3</v>
      </c>
      <c r="L22" s="85">
        <v>0.69120000000000004</v>
      </c>
      <c r="M22" s="85">
        <v>0.23480000000000001</v>
      </c>
      <c r="N22" s="85">
        <v>0.71</v>
      </c>
      <c r="O22" s="86">
        <v>34.693199999999997</v>
      </c>
      <c r="P22" s="87">
        <v>8286</v>
      </c>
      <c r="Q22" s="48">
        <v>38.4373</v>
      </c>
      <c r="R22" s="87">
        <v>9181</v>
      </c>
      <c r="S22" s="48">
        <v>50.064799999999998</v>
      </c>
      <c r="T22" s="88">
        <v>-15</v>
      </c>
      <c r="U22" s="90">
        <v>-6.9</v>
      </c>
      <c r="V22" s="19"/>
      <c r="W22" s="85"/>
      <c r="X22" s="47"/>
      <c r="Y22" s="99"/>
      <c r="Z22" s="103">
        <f t="shared" si="0"/>
        <v>100.00010000000002</v>
      </c>
    </row>
    <row r="23" spans="1:42" x14ac:dyDescent="0.25">
      <c r="A23" s="92">
        <v>13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87"/>
      <c r="Q23" s="48"/>
      <c r="R23" s="87"/>
      <c r="S23" s="48"/>
      <c r="T23" s="88"/>
      <c r="U23" s="90"/>
      <c r="V23" s="19"/>
      <c r="W23" s="85"/>
      <c r="X23" s="47"/>
      <c r="Y23" s="99"/>
      <c r="Z23" s="103">
        <f t="shared" si="0"/>
        <v>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92">
        <v>14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87"/>
      <c r="Q24" s="48"/>
      <c r="R24" s="87"/>
      <c r="S24" s="48"/>
      <c r="T24" s="88"/>
      <c r="U24" s="90"/>
      <c r="V24" s="19"/>
      <c r="W24" s="88"/>
      <c r="X24" s="19"/>
      <c r="Y24" s="100"/>
      <c r="Z24" s="103">
        <f t="shared" si="0"/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92">
        <v>15</v>
      </c>
      <c r="B25" s="85">
        <v>94.837400000000002</v>
      </c>
      <c r="C25" s="85">
        <v>2.8458999999999999</v>
      </c>
      <c r="D25" s="85">
        <v>0.95650000000000002</v>
      </c>
      <c r="E25" s="85">
        <v>0.15820000000000001</v>
      </c>
      <c r="F25" s="85">
        <v>0.16500000000000001</v>
      </c>
      <c r="G25" s="85">
        <v>1.9E-3</v>
      </c>
      <c r="H25" s="85">
        <v>3.5000000000000003E-2</v>
      </c>
      <c r="I25" s="85">
        <v>2.7699999999999999E-2</v>
      </c>
      <c r="J25" s="85">
        <v>2.9100000000000001E-2</v>
      </c>
      <c r="K25" s="85">
        <v>6.6E-3</v>
      </c>
      <c r="L25" s="85">
        <v>0.68830000000000002</v>
      </c>
      <c r="M25" s="85">
        <v>0.24840000000000001</v>
      </c>
      <c r="N25" s="85">
        <v>0.71060000000000001</v>
      </c>
      <c r="O25" s="86">
        <v>34.7102</v>
      </c>
      <c r="P25" s="87">
        <v>8290</v>
      </c>
      <c r="Q25" s="92">
        <v>38.455399999999997</v>
      </c>
      <c r="R25" s="87">
        <v>9185</v>
      </c>
      <c r="S25" s="92">
        <v>50.067100000000003</v>
      </c>
      <c r="T25" s="88">
        <v>-15</v>
      </c>
      <c r="U25" s="90">
        <v>-8.9</v>
      </c>
      <c r="V25" s="19" t="s">
        <v>63</v>
      </c>
      <c r="W25" s="85">
        <v>4.0000000000000002E-4</v>
      </c>
      <c r="X25" s="47"/>
      <c r="Y25" s="99"/>
      <c r="Z25" s="103">
        <f t="shared" si="0"/>
        <v>100.00000000000001</v>
      </c>
      <c r="AA25" s="7"/>
      <c r="AB25" s="7"/>
      <c r="AC25" s="7"/>
      <c r="AD25" s="7"/>
      <c r="AE25" s="7"/>
      <c r="AF25" s="7"/>
      <c r="AG25" s="7"/>
      <c r="AH25" s="7"/>
      <c r="AI25" s="7"/>
      <c r="AJ25" s="8"/>
      <c r="AK25" s="7"/>
      <c r="AL25" s="17"/>
      <c r="AM25" s="17"/>
      <c r="AN25" s="9"/>
      <c r="AO25" s="9"/>
      <c r="AP25" s="9"/>
    </row>
    <row r="26" spans="1:42" x14ac:dyDescent="0.25">
      <c r="A26" s="92">
        <v>16</v>
      </c>
      <c r="B26" s="85">
        <v>94.884799999999998</v>
      </c>
      <c r="C26" s="85">
        <v>2.8180000000000001</v>
      </c>
      <c r="D26" s="85">
        <v>0.9405</v>
      </c>
      <c r="E26" s="85">
        <v>0.15490000000000001</v>
      </c>
      <c r="F26" s="85">
        <v>0.16161</v>
      </c>
      <c r="G26" s="85">
        <v>1.9E-3</v>
      </c>
      <c r="H26" s="85">
        <v>3.4500000000000003E-2</v>
      </c>
      <c r="I26" s="85">
        <v>2.7099999999999999E-2</v>
      </c>
      <c r="J26" s="85">
        <v>2.86E-2</v>
      </c>
      <c r="K26" s="85">
        <v>6.8999999999999999E-3</v>
      </c>
      <c r="L26" s="85">
        <v>0.69350000000000001</v>
      </c>
      <c r="M26" s="85">
        <v>0.24759999999999999</v>
      </c>
      <c r="N26" s="85">
        <v>0.71009999999999995</v>
      </c>
      <c r="O26" s="86">
        <v>34.686100000000003</v>
      </c>
      <c r="P26" s="87">
        <v>8285</v>
      </c>
      <c r="Q26" s="48">
        <v>38.429499999999997</v>
      </c>
      <c r="R26" s="87">
        <v>9179</v>
      </c>
      <c r="S26" s="48">
        <v>50.050699999999999</v>
      </c>
      <c r="T26" s="88">
        <v>-15.7</v>
      </c>
      <c r="U26" s="90">
        <v>-9.3000000000000007</v>
      </c>
      <c r="V26" s="19"/>
      <c r="W26" s="85"/>
      <c r="X26" s="47"/>
      <c r="Y26" s="99"/>
      <c r="Z26" s="103">
        <f t="shared" si="0"/>
        <v>99.99991</v>
      </c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7"/>
      <c r="AL26" s="17"/>
      <c r="AM26" s="17"/>
      <c r="AN26" s="9"/>
      <c r="AO26" s="9"/>
      <c r="AP26" s="9"/>
    </row>
    <row r="27" spans="1:42" x14ac:dyDescent="0.25">
      <c r="A27" s="92">
        <v>17</v>
      </c>
      <c r="B27" s="85">
        <v>94.937299999999993</v>
      </c>
      <c r="C27" s="85">
        <v>2.7732999999999999</v>
      </c>
      <c r="D27" s="85">
        <v>0.92820000000000003</v>
      </c>
      <c r="E27" s="85">
        <v>0.15379999999999999</v>
      </c>
      <c r="F27" s="85">
        <v>0.1608</v>
      </c>
      <c r="G27" s="85">
        <v>1.9E-3</v>
      </c>
      <c r="H27" s="85">
        <v>3.4000000000000002E-2</v>
      </c>
      <c r="I27" s="85">
        <v>2.7E-2</v>
      </c>
      <c r="J27" s="85">
        <v>2.8500000000000001E-2</v>
      </c>
      <c r="K27" s="85">
        <v>8.0000000000000002E-3</v>
      </c>
      <c r="L27" s="85">
        <v>0.69979999999999998</v>
      </c>
      <c r="M27" s="85">
        <v>0.24740000000000001</v>
      </c>
      <c r="N27" s="85">
        <v>0.70960000000000001</v>
      </c>
      <c r="O27" s="86">
        <v>34.663400000000003</v>
      </c>
      <c r="P27" s="87">
        <v>8279</v>
      </c>
      <c r="Q27" s="48">
        <v>38.405099999999997</v>
      </c>
      <c r="R27" s="87">
        <v>9173</v>
      </c>
      <c r="S27" s="48">
        <v>50.033700000000003</v>
      </c>
      <c r="T27" s="88">
        <v>-16.399999999999999</v>
      </c>
      <c r="U27" s="90">
        <v>-9.4</v>
      </c>
      <c r="V27" s="19"/>
      <c r="W27" s="85"/>
      <c r="X27" s="47"/>
      <c r="Y27" s="99"/>
      <c r="Z27" s="103">
        <f t="shared" si="0"/>
        <v>100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92">
        <v>18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87"/>
      <c r="Q28" s="48"/>
      <c r="R28" s="87"/>
      <c r="S28" s="48"/>
      <c r="T28" s="88"/>
      <c r="U28" s="90"/>
      <c r="V28" s="19"/>
      <c r="W28" s="88"/>
      <c r="X28" s="47"/>
      <c r="Y28" s="99"/>
      <c r="Z28" s="103">
        <f t="shared" si="0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92">
        <v>19</v>
      </c>
      <c r="B29" s="85">
        <v>95.000600000000006</v>
      </c>
      <c r="C29" s="85">
        <v>2.7437999999999998</v>
      </c>
      <c r="D29" s="85">
        <v>0.91739999999999999</v>
      </c>
      <c r="E29" s="85">
        <v>0.14849999999999999</v>
      </c>
      <c r="F29" s="85">
        <v>0.15459999999999999</v>
      </c>
      <c r="G29" s="85">
        <v>1.8E-3</v>
      </c>
      <c r="H29" s="85">
        <v>3.2199999999999999E-2</v>
      </c>
      <c r="I29" s="85">
        <v>2.5100000000000001E-2</v>
      </c>
      <c r="J29" s="85">
        <v>2.6100000000000002E-2</v>
      </c>
      <c r="K29" s="85">
        <v>8.2000000000000007E-3</v>
      </c>
      <c r="L29" s="85">
        <v>0.70820000000000005</v>
      </c>
      <c r="M29" s="85">
        <v>0.23350000000000001</v>
      </c>
      <c r="N29" s="85">
        <v>0.70889999999999997</v>
      </c>
      <c r="O29" s="86">
        <v>34.635800000000003</v>
      </c>
      <c r="P29" s="87">
        <v>8273</v>
      </c>
      <c r="Q29" s="48">
        <v>38.375599999999999</v>
      </c>
      <c r="R29" s="87">
        <v>9166</v>
      </c>
      <c r="S29" s="48">
        <v>50.022799999999997</v>
      </c>
      <c r="T29" s="88">
        <v>-15.8</v>
      </c>
      <c r="U29" s="90">
        <v>-9.5</v>
      </c>
      <c r="V29" s="47"/>
      <c r="W29" s="85"/>
      <c r="X29" s="47"/>
      <c r="Y29" s="99"/>
      <c r="Z29" s="103">
        <f t="shared" si="0"/>
        <v>100.00000000000001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92">
        <v>20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87"/>
      <c r="Q30" s="48"/>
      <c r="R30" s="87"/>
      <c r="S30" s="48"/>
      <c r="T30" s="88"/>
      <c r="U30" s="90"/>
      <c r="V30" s="19"/>
      <c r="W30" s="92"/>
      <c r="X30" s="19"/>
      <c r="Y30" s="100"/>
      <c r="Z30" s="103">
        <f t="shared" si="0"/>
        <v>0</v>
      </c>
    </row>
    <row r="31" spans="1:42" x14ac:dyDescent="0.25">
      <c r="A31" s="92">
        <v>21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87"/>
      <c r="Q31" s="48"/>
      <c r="R31" s="87"/>
      <c r="S31" s="48"/>
      <c r="T31" s="88"/>
      <c r="U31" s="90"/>
      <c r="V31" s="19"/>
      <c r="W31" s="85"/>
      <c r="X31" s="47"/>
      <c r="Y31" s="99"/>
      <c r="Z31" s="103">
        <f t="shared" si="0"/>
        <v>0</v>
      </c>
    </row>
    <row r="32" spans="1:42" x14ac:dyDescent="0.25">
      <c r="A32" s="92">
        <v>22</v>
      </c>
      <c r="B32" s="85">
        <v>95.009699999999995</v>
      </c>
      <c r="C32" s="85">
        <v>2.7366000000000001</v>
      </c>
      <c r="D32" s="85">
        <v>0.91500000000000004</v>
      </c>
      <c r="E32" s="85">
        <v>0.14779999999999999</v>
      </c>
      <c r="F32" s="85">
        <v>0.15429999999999999</v>
      </c>
      <c r="G32" s="85">
        <v>1.8E-3</v>
      </c>
      <c r="H32" s="85">
        <v>3.2000000000000001E-2</v>
      </c>
      <c r="I32" s="85">
        <v>2.52E-2</v>
      </c>
      <c r="J32" s="85">
        <v>2.6100000000000002E-2</v>
      </c>
      <c r="K32" s="85">
        <v>7.4999999999999997E-3</v>
      </c>
      <c r="L32" s="85">
        <v>0.70860000000000001</v>
      </c>
      <c r="M32" s="85">
        <v>0.2354</v>
      </c>
      <c r="N32" s="85">
        <v>0.70879999999999999</v>
      </c>
      <c r="O32" s="86">
        <v>34.631300000000003</v>
      </c>
      <c r="P32" s="87">
        <v>8272</v>
      </c>
      <c r="Q32" s="48">
        <v>38.370800000000003</v>
      </c>
      <c r="R32" s="87">
        <v>9265</v>
      </c>
      <c r="S32" s="48">
        <v>50.019100000000002</v>
      </c>
      <c r="T32" s="88">
        <v>-13.4</v>
      </c>
      <c r="U32" s="90">
        <v>-7.3</v>
      </c>
      <c r="V32" s="19"/>
      <c r="W32" s="85"/>
      <c r="X32" s="47"/>
      <c r="Y32" s="99"/>
      <c r="Z32" s="103">
        <f t="shared" si="0"/>
        <v>100</v>
      </c>
    </row>
    <row r="33" spans="1:42" x14ac:dyDescent="0.25">
      <c r="A33" s="92">
        <v>23</v>
      </c>
      <c r="B33" s="85">
        <v>95.041300000000007</v>
      </c>
      <c r="C33" s="85">
        <v>2.7484999999999999</v>
      </c>
      <c r="D33" s="85">
        <v>0.89959999999999996</v>
      </c>
      <c r="E33" s="85">
        <v>0.14369999999999999</v>
      </c>
      <c r="F33" s="85">
        <v>0.15049999999999999</v>
      </c>
      <c r="G33" s="85">
        <v>1.8E-3</v>
      </c>
      <c r="H33" s="85">
        <v>3.1399999999999997E-2</v>
      </c>
      <c r="I33" s="85">
        <v>2.4799999999999999E-2</v>
      </c>
      <c r="J33" s="85">
        <v>2.5600000000000001E-2</v>
      </c>
      <c r="K33" s="85">
        <v>7.6E-3</v>
      </c>
      <c r="L33" s="85">
        <v>0.68789999999999996</v>
      </c>
      <c r="M33" s="85">
        <v>0.23719999999999999</v>
      </c>
      <c r="N33" s="85">
        <v>0.70840000000000003</v>
      </c>
      <c r="O33" s="86">
        <v>34.624899999999997</v>
      </c>
      <c r="P33" s="87">
        <v>8270</v>
      </c>
      <c r="Q33" s="48">
        <v>38.364199999999997</v>
      </c>
      <c r="R33" s="87">
        <v>9163</v>
      </c>
      <c r="S33" s="48">
        <v>50.023499999999999</v>
      </c>
      <c r="T33" s="88">
        <v>-13.8</v>
      </c>
      <c r="U33" s="90">
        <v>-7.5</v>
      </c>
      <c r="V33" s="19"/>
      <c r="W33" s="85"/>
      <c r="X33" s="47" t="s">
        <v>63</v>
      </c>
      <c r="Y33" s="99"/>
      <c r="Z33" s="103">
        <f t="shared" si="0"/>
        <v>99.999900000000011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92">
        <v>24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93"/>
      <c r="P34" s="87"/>
      <c r="Q34" s="48"/>
      <c r="R34" s="87"/>
      <c r="S34" s="48"/>
      <c r="T34" s="88"/>
      <c r="U34" s="90"/>
      <c r="V34" s="19"/>
      <c r="W34" s="92"/>
      <c r="X34" s="47"/>
      <c r="Y34" s="99"/>
      <c r="Z34" s="103">
        <f t="shared" si="0"/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92">
        <v>25</v>
      </c>
      <c r="B35" s="85">
        <v>94.939400000000006</v>
      </c>
      <c r="C35" s="85">
        <v>2.8260000000000001</v>
      </c>
      <c r="D35" s="85">
        <v>0.91739999999999999</v>
      </c>
      <c r="E35" s="85">
        <v>0.14660000000000001</v>
      </c>
      <c r="F35" s="85">
        <v>0.1522</v>
      </c>
      <c r="G35" s="85">
        <v>1.8E-3</v>
      </c>
      <c r="H35" s="85">
        <v>3.15E-2</v>
      </c>
      <c r="I35" s="85">
        <v>2.4799999999999999E-2</v>
      </c>
      <c r="J35" s="85">
        <v>2.5399999999999999E-2</v>
      </c>
      <c r="K35" s="85">
        <v>7.1999999999999998E-3</v>
      </c>
      <c r="L35" s="85">
        <v>0.68279999999999996</v>
      </c>
      <c r="M35" s="85">
        <v>0.24490000000000001</v>
      </c>
      <c r="N35" s="85">
        <v>0.70920000000000005</v>
      </c>
      <c r="O35" s="86">
        <v>34.6571</v>
      </c>
      <c r="P35" s="94">
        <v>8278</v>
      </c>
      <c r="Q35" s="48">
        <v>38.398600000000002</v>
      </c>
      <c r="R35" s="87">
        <v>9171</v>
      </c>
      <c r="S35" s="48">
        <v>50.04</v>
      </c>
      <c r="T35" s="88">
        <v>-14</v>
      </c>
      <c r="U35" s="90">
        <v>-8.1</v>
      </c>
      <c r="V35" s="19"/>
      <c r="W35" s="85"/>
      <c r="X35" s="47"/>
      <c r="Y35" s="99"/>
      <c r="Z35" s="103">
        <f t="shared" si="0"/>
        <v>100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92">
        <v>26</v>
      </c>
      <c r="B36" s="85">
        <v>94.472499999999997</v>
      </c>
      <c r="C36" s="85">
        <v>3.1413000000000002</v>
      </c>
      <c r="D36" s="85">
        <v>1.0045999999999999</v>
      </c>
      <c r="E36" s="85">
        <v>0.15820000000000001</v>
      </c>
      <c r="F36" s="85">
        <v>0.1636</v>
      </c>
      <c r="G36" s="85">
        <v>1.9E-3</v>
      </c>
      <c r="H36" s="85">
        <v>3.4299999999999997E-2</v>
      </c>
      <c r="I36" s="85">
        <v>2.6599999999999999E-2</v>
      </c>
      <c r="J36" s="85">
        <v>2.7199999999999998E-2</v>
      </c>
      <c r="K36" s="85">
        <v>7.0000000000000001E-3</v>
      </c>
      <c r="L36" s="85">
        <v>0.67530000000000001</v>
      </c>
      <c r="M36" s="85">
        <v>0.28749999999999998</v>
      </c>
      <c r="N36" s="85">
        <v>0.71309999999999996</v>
      </c>
      <c r="O36" s="86">
        <v>34.798499999999997</v>
      </c>
      <c r="P36" s="94">
        <v>8311</v>
      </c>
      <c r="Q36" s="48">
        <v>38.549599999999998</v>
      </c>
      <c r="R36" s="87">
        <v>9207</v>
      </c>
      <c r="S36" s="48">
        <v>50.0991</v>
      </c>
      <c r="T36" s="88">
        <v>-15.4</v>
      </c>
      <c r="U36" s="90">
        <v>-8.9</v>
      </c>
      <c r="V36" s="19"/>
      <c r="W36" s="85"/>
      <c r="X36" s="47"/>
      <c r="Y36" s="99"/>
      <c r="Z36" s="103">
        <f t="shared" si="0"/>
        <v>100</v>
      </c>
    </row>
    <row r="37" spans="1:42" x14ac:dyDescent="0.25">
      <c r="A37" s="92">
        <v>27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94"/>
      <c r="Q37" s="48"/>
      <c r="R37" s="87"/>
      <c r="S37" s="48"/>
      <c r="T37" s="88"/>
      <c r="U37" s="90"/>
      <c r="V37" s="19"/>
      <c r="W37" s="85"/>
      <c r="X37" s="47"/>
      <c r="Y37" s="99"/>
      <c r="Z37" s="103">
        <f t="shared" si="0"/>
        <v>0</v>
      </c>
    </row>
    <row r="38" spans="1:42" x14ac:dyDescent="0.25">
      <c r="A38" s="92">
        <v>28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  <c r="P38" s="94"/>
      <c r="Q38" s="48"/>
      <c r="R38" s="87"/>
      <c r="S38" s="48"/>
      <c r="T38" s="88"/>
      <c r="U38" s="90"/>
      <c r="V38" s="19"/>
      <c r="W38" s="91"/>
      <c r="X38" s="19"/>
      <c r="Y38" s="100"/>
      <c r="Z38" s="103">
        <f t="shared" si="0"/>
        <v>0</v>
      </c>
    </row>
    <row r="39" spans="1:42" x14ac:dyDescent="0.25">
      <c r="A39" s="92">
        <v>29</v>
      </c>
      <c r="B39" s="85">
        <v>94.6601</v>
      </c>
      <c r="C39" s="85">
        <v>3.0116999999999998</v>
      </c>
      <c r="D39" s="85">
        <v>0.96989999999999998</v>
      </c>
      <c r="E39" s="85">
        <v>0.15160000000000001</v>
      </c>
      <c r="F39" s="85">
        <v>0.1552</v>
      </c>
      <c r="G39" s="85">
        <v>1.8E-3</v>
      </c>
      <c r="H39" s="85">
        <v>3.1E-2</v>
      </c>
      <c r="I39" s="85">
        <v>2.4400000000000002E-2</v>
      </c>
      <c r="J39" s="85">
        <v>2.41E-2</v>
      </c>
      <c r="K39" s="85">
        <v>7.4000000000000003E-3</v>
      </c>
      <c r="L39" s="85">
        <v>0.68820000000000003</v>
      </c>
      <c r="M39" s="85">
        <v>0.2747</v>
      </c>
      <c r="N39" s="85">
        <v>0.71140000000000003</v>
      </c>
      <c r="O39" s="86">
        <v>34.724800000000002</v>
      </c>
      <c r="P39" s="87">
        <v>8294</v>
      </c>
      <c r="Q39" s="48">
        <v>38.470700000000001</v>
      </c>
      <c r="R39" s="87">
        <v>9189</v>
      </c>
      <c r="S39" s="48">
        <v>50.057600000000001</v>
      </c>
      <c r="T39" s="88">
        <v>-15.7</v>
      </c>
      <c r="U39" s="90">
        <v>-10.5</v>
      </c>
      <c r="V39" s="19"/>
      <c r="W39" s="88"/>
      <c r="X39" s="47"/>
      <c r="Y39" s="99"/>
      <c r="Z39" s="103">
        <f t="shared" ref="Z39:Z40" si="1">SUM(B39:M39)</f>
        <v>100.0001</v>
      </c>
    </row>
    <row r="40" spans="1:42" x14ac:dyDescent="0.25">
      <c r="A40" s="92">
        <v>30</v>
      </c>
      <c r="B40" s="85">
        <v>94.494600000000005</v>
      </c>
      <c r="C40" s="85">
        <v>3.1173999999999999</v>
      </c>
      <c r="D40" s="85">
        <v>1.0049999999999999</v>
      </c>
      <c r="E40" s="85">
        <v>0.15609999999999999</v>
      </c>
      <c r="F40" s="85">
        <v>0.15959999999999999</v>
      </c>
      <c r="G40" s="85">
        <v>1.8E-3</v>
      </c>
      <c r="H40" s="85">
        <v>3.1600000000000003E-2</v>
      </c>
      <c r="I40" s="85">
        <v>2.47E-2</v>
      </c>
      <c r="J40" s="85">
        <v>2.4500000000000001E-2</v>
      </c>
      <c r="K40" s="85">
        <v>6.8999999999999999E-3</v>
      </c>
      <c r="L40" s="85">
        <v>0.68799999999999994</v>
      </c>
      <c r="M40" s="85">
        <v>0.28989999999999999</v>
      </c>
      <c r="N40" s="85">
        <v>0.71279999999999999</v>
      </c>
      <c r="O40" s="86">
        <v>34.7742</v>
      </c>
      <c r="P40" s="87">
        <v>8306</v>
      </c>
      <c r="Q40" s="48">
        <v>38.523400000000002</v>
      </c>
      <c r="R40" s="87">
        <v>9201</v>
      </c>
      <c r="S40" s="48">
        <v>50.077199999999998</v>
      </c>
      <c r="T40" s="88">
        <v>-15.9</v>
      </c>
      <c r="U40" s="90">
        <v>-10.4</v>
      </c>
      <c r="V40" s="19"/>
      <c r="W40" s="85"/>
      <c r="X40" s="47"/>
      <c r="Y40" s="99"/>
      <c r="Z40" s="103">
        <f t="shared" si="1"/>
        <v>100.0001</v>
      </c>
    </row>
    <row r="41" spans="1:42" x14ac:dyDescent="0.25">
      <c r="A41" s="92">
        <v>31</v>
      </c>
      <c r="B41" s="85">
        <v>94.266000000000005</v>
      </c>
      <c r="C41" s="85">
        <v>3.2612000000000001</v>
      </c>
      <c r="D41" s="85">
        <v>1.0533999999999999</v>
      </c>
      <c r="E41" s="85">
        <v>0.16220000000000001</v>
      </c>
      <c r="F41" s="85">
        <v>0.16569999999999999</v>
      </c>
      <c r="G41" s="85">
        <v>1.8E-3</v>
      </c>
      <c r="H41" s="85">
        <v>3.2599999999999997E-2</v>
      </c>
      <c r="I41" s="85">
        <v>2.5399999999999999E-2</v>
      </c>
      <c r="J41" s="85">
        <v>2.35E-2</v>
      </c>
      <c r="K41" s="85">
        <v>7.4000000000000003E-3</v>
      </c>
      <c r="L41" s="85">
        <v>0.69830000000000003</v>
      </c>
      <c r="M41" s="85">
        <v>0.30049999999999999</v>
      </c>
      <c r="N41" s="85">
        <v>0.7147</v>
      </c>
      <c r="O41" s="86">
        <v>34.842500000000001</v>
      </c>
      <c r="P41" s="87">
        <v>8322</v>
      </c>
      <c r="Q41" s="48">
        <v>38.596299999999999</v>
      </c>
      <c r="R41" s="87">
        <v>9219</v>
      </c>
      <c r="S41" s="48">
        <v>50.106000000000002</v>
      </c>
      <c r="T41" s="88">
        <v>-15.1</v>
      </c>
      <c r="U41" s="90">
        <v>-7.3</v>
      </c>
      <c r="V41" s="19"/>
      <c r="W41" s="85"/>
      <c r="X41" s="47"/>
      <c r="Y41" s="99"/>
      <c r="Z41" s="103">
        <f t="shared" si="0"/>
        <v>99.998000000000019</v>
      </c>
    </row>
    <row r="42" spans="1:42" hidden="1" x14ac:dyDescent="0.25">
      <c r="A42" s="92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6"/>
      <c r="P42" s="94"/>
      <c r="Q42" s="92"/>
      <c r="R42" s="94"/>
      <c r="S42" s="48"/>
      <c r="T42" s="88"/>
      <c r="U42" s="90"/>
      <c r="V42" s="19"/>
      <c r="W42" s="91"/>
      <c r="X42" s="19"/>
      <c r="Y42" s="100"/>
      <c r="Z42" s="103">
        <f t="shared" si="0"/>
        <v>0</v>
      </c>
    </row>
    <row r="43" spans="1:42" hidden="1" x14ac:dyDescent="0.25">
      <c r="A43" s="92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94"/>
      <c r="Q43" s="48"/>
      <c r="R43" s="94"/>
      <c r="S43" s="48"/>
      <c r="T43" s="88"/>
      <c r="U43" s="90"/>
      <c r="V43" s="19"/>
      <c r="W43" s="91"/>
      <c r="X43" s="19"/>
      <c r="Y43" s="100"/>
      <c r="Z43" s="103">
        <f t="shared" si="0"/>
        <v>0</v>
      </c>
    </row>
    <row r="44" spans="1:42" hidden="1" x14ac:dyDescent="0.25">
      <c r="A44" s="92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6"/>
      <c r="P44" s="94"/>
      <c r="Q44" s="48"/>
      <c r="R44" s="94"/>
      <c r="S44" s="48"/>
      <c r="T44" s="88"/>
      <c r="U44" s="90"/>
      <c r="V44" s="19"/>
      <c r="W44" s="85"/>
      <c r="X44" s="47"/>
      <c r="Y44" s="99"/>
      <c r="Z44" s="103">
        <f t="shared" si="0"/>
        <v>0</v>
      </c>
    </row>
    <row r="45" spans="1:42" ht="7.5" customHeight="1" x14ac:dyDescent="0.25">
      <c r="A45" s="1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7"/>
      <c r="P45" s="17"/>
      <c r="Q45" s="17"/>
      <c r="R45" s="17"/>
      <c r="S45" s="17"/>
      <c r="T45" s="17"/>
      <c r="U45" s="17"/>
      <c r="V45" s="9"/>
      <c r="W45" s="9"/>
      <c r="X45" s="9"/>
      <c r="Y45" s="9"/>
    </row>
    <row r="46" spans="1:42" x14ac:dyDescent="0.25">
      <c r="A46" s="2" t="s">
        <v>6</v>
      </c>
      <c r="E46" s="10" t="s">
        <v>15</v>
      </c>
      <c r="F46" s="10"/>
      <c r="G46" s="10"/>
      <c r="H46" s="10"/>
      <c r="I46" s="10"/>
      <c r="J46" s="10"/>
      <c r="K46" s="10"/>
      <c r="L46" s="10"/>
      <c r="M46" s="10"/>
      <c r="N46" s="10" t="s">
        <v>16</v>
      </c>
      <c r="O46" s="11"/>
      <c r="P46" s="11"/>
      <c r="Q46" s="11"/>
      <c r="R46" s="11"/>
      <c r="S46" s="11"/>
      <c r="T46" s="11"/>
      <c r="U46" s="11"/>
      <c r="V46" s="10"/>
      <c r="W46" s="10"/>
      <c r="X46" s="10"/>
      <c r="Y46" s="4"/>
    </row>
    <row r="47" spans="1:42" s="3" customFormat="1" ht="12.75" x14ac:dyDescent="0.2">
      <c r="A47" s="12"/>
      <c r="E47" s="13" t="s">
        <v>7</v>
      </c>
      <c r="N47" s="3" t="s">
        <v>10</v>
      </c>
      <c r="O47" s="14"/>
      <c r="P47" s="14"/>
      <c r="Q47" s="15"/>
      <c r="R47" s="15"/>
      <c r="S47" s="15" t="s">
        <v>12</v>
      </c>
      <c r="T47" s="15"/>
      <c r="U47" s="15"/>
      <c r="V47" s="13" t="s">
        <v>11</v>
      </c>
      <c r="W47" s="13"/>
      <c r="Z47" s="104"/>
    </row>
    <row r="48" spans="1:42" x14ac:dyDescent="0.25">
      <c r="A48" s="2" t="s">
        <v>8</v>
      </c>
      <c r="E48" s="10" t="s">
        <v>56</v>
      </c>
      <c r="F48" s="10"/>
      <c r="G48" s="10"/>
      <c r="H48" s="10"/>
      <c r="I48" s="10"/>
      <c r="J48" s="10"/>
      <c r="K48" s="10"/>
      <c r="L48" s="10"/>
      <c r="M48" s="10"/>
      <c r="N48" s="10" t="s">
        <v>57</v>
      </c>
      <c r="O48" s="11"/>
      <c r="P48" s="11"/>
      <c r="Q48" s="16"/>
      <c r="R48" s="16"/>
      <c r="S48" s="16"/>
      <c r="T48" s="16"/>
      <c r="U48" s="16"/>
      <c r="V48" s="6"/>
      <c r="W48" s="6"/>
      <c r="X48" s="10"/>
      <c r="Y48" s="4"/>
    </row>
    <row r="49" spans="1:26" s="3" customFormat="1" ht="12.75" x14ac:dyDescent="0.2">
      <c r="A49" s="12"/>
      <c r="E49" s="13" t="s">
        <v>9</v>
      </c>
      <c r="N49" s="3" t="s">
        <v>10</v>
      </c>
      <c r="O49" s="14"/>
      <c r="P49" s="14"/>
      <c r="Q49" s="15"/>
      <c r="R49" s="15"/>
      <c r="S49" s="15" t="s">
        <v>12</v>
      </c>
      <c r="T49" s="15"/>
      <c r="U49" s="15"/>
      <c r="V49" s="13" t="s">
        <v>11</v>
      </c>
      <c r="W49" s="13"/>
      <c r="Z49" s="104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5"/>
  <sheetViews>
    <sheetView view="pageBreakPreview" topLeftCell="A16" zoomScale="130" zoomScaleNormal="115" zoomScaleSheetLayoutView="130" workbookViewId="0">
      <selection activeCell="E14" sqref="E14"/>
    </sheetView>
  </sheetViews>
  <sheetFormatPr defaultRowHeight="15" x14ac:dyDescent="0.25"/>
  <cols>
    <col min="1" max="1" width="12.42578125" customWidth="1"/>
    <col min="2" max="3" width="9.28515625" customWidth="1"/>
    <col min="4" max="4" width="8.140625" customWidth="1"/>
    <col min="5" max="5" width="9.5703125" customWidth="1"/>
    <col min="6" max="6" width="9.28515625" customWidth="1"/>
    <col min="7" max="7" width="8.5703125" customWidth="1"/>
    <col min="8" max="8" width="10" customWidth="1"/>
    <col min="9" max="9" width="10.140625" customWidth="1"/>
    <col min="10" max="10" width="13.140625" customWidth="1"/>
    <col min="11" max="11" width="9.140625" customWidth="1"/>
    <col min="12" max="13" width="9.5703125" customWidth="1"/>
    <col min="14" max="14" width="10" customWidth="1"/>
    <col min="15" max="15" width="9.140625" style="51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9" customFormat="1" ht="24.75" customHeight="1" x14ac:dyDescent="0.2">
      <c r="A1" s="63" t="s">
        <v>37</v>
      </c>
      <c r="K1" s="40"/>
      <c r="L1" s="40"/>
    </row>
    <row r="2" spans="1:16" x14ac:dyDescent="0.25">
      <c r="C2" s="50"/>
      <c r="E2" s="52" t="s">
        <v>42</v>
      </c>
      <c r="F2" s="52"/>
      <c r="H2" s="50"/>
      <c r="I2" s="64"/>
      <c r="K2" s="50"/>
      <c r="L2" s="50"/>
      <c r="M2" s="50"/>
      <c r="N2" s="50"/>
      <c r="O2"/>
    </row>
    <row r="3" spans="1:16" x14ac:dyDescent="0.25">
      <c r="A3" s="128" t="s">
        <v>1</v>
      </c>
      <c r="B3" s="129"/>
      <c r="C3" s="130" t="s">
        <v>2</v>
      </c>
      <c r="D3" s="131"/>
      <c r="E3" s="132"/>
      <c r="F3" s="132"/>
      <c r="G3" s="133" t="s">
        <v>3</v>
      </c>
      <c r="H3" s="131" t="s">
        <v>14</v>
      </c>
      <c r="I3" s="10"/>
      <c r="K3" s="50"/>
      <c r="L3" s="50"/>
      <c r="M3" s="50"/>
      <c r="N3" s="50"/>
      <c r="O3"/>
    </row>
    <row r="4" spans="1:16" x14ac:dyDescent="0.25">
      <c r="A4" s="128" t="s">
        <v>20</v>
      </c>
      <c r="F4" s="10" t="s">
        <v>60</v>
      </c>
      <c r="G4" s="10"/>
      <c r="H4" s="10"/>
      <c r="I4" s="10"/>
      <c r="J4" s="10"/>
      <c r="K4" s="134"/>
      <c r="L4" s="134"/>
      <c r="M4" s="129"/>
      <c r="N4" s="135"/>
      <c r="O4"/>
    </row>
    <row r="5" spans="1:16" x14ac:dyDescent="0.25">
      <c r="A5" s="44" t="s">
        <v>61</v>
      </c>
      <c r="B5" s="131"/>
      <c r="C5" s="33"/>
      <c r="D5" s="131"/>
      <c r="E5" s="131"/>
      <c r="F5" s="131"/>
      <c r="G5" s="131"/>
      <c r="H5" s="131"/>
      <c r="I5" s="131"/>
      <c r="J5" s="33"/>
      <c r="K5" s="136"/>
      <c r="L5" s="136"/>
      <c r="M5" s="132"/>
      <c r="N5" s="132"/>
      <c r="O5"/>
    </row>
    <row r="6" spans="1:16" x14ac:dyDescent="0.25">
      <c r="A6" s="137" t="s">
        <v>21</v>
      </c>
      <c r="B6" s="132"/>
      <c r="C6" s="69" t="s">
        <v>66</v>
      </c>
      <c r="D6" s="10"/>
      <c r="E6" s="132" t="s">
        <v>64</v>
      </c>
      <c r="F6" s="132"/>
      <c r="J6" s="36"/>
      <c r="K6" s="136"/>
      <c r="L6" s="136"/>
      <c r="M6" s="132"/>
      <c r="N6" s="132"/>
      <c r="O6"/>
    </row>
    <row r="7" spans="1:16" ht="14.25" customHeight="1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3"/>
      <c r="L7" s="53"/>
      <c r="M7" s="53"/>
      <c r="N7" s="53"/>
    </row>
    <row r="8" spans="1:16" ht="30" customHeight="1" x14ac:dyDescent="0.25">
      <c r="A8" s="115" t="s">
        <v>4</v>
      </c>
      <c r="B8" s="124" t="s">
        <v>53</v>
      </c>
      <c r="C8" s="125"/>
      <c r="D8" s="125"/>
      <c r="E8" s="125"/>
      <c r="F8" s="125"/>
      <c r="G8" s="125"/>
      <c r="H8" s="125"/>
      <c r="I8" s="118" t="s">
        <v>43</v>
      </c>
      <c r="J8" s="119" t="s">
        <v>54</v>
      </c>
      <c r="K8" s="71"/>
      <c r="L8" s="71"/>
      <c r="M8" s="72"/>
      <c r="N8" s="56"/>
      <c r="O8" s="72"/>
      <c r="P8" s="72"/>
    </row>
    <row r="9" spans="1:16" ht="45" customHeight="1" x14ac:dyDescent="0.25">
      <c r="A9" s="116"/>
      <c r="B9" s="122" t="s">
        <v>49</v>
      </c>
      <c r="C9" s="126" t="s">
        <v>47</v>
      </c>
      <c r="D9" s="126" t="s">
        <v>50</v>
      </c>
      <c r="E9" s="126" t="s">
        <v>51</v>
      </c>
      <c r="F9" s="115" t="s">
        <v>59</v>
      </c>
      <c r="G9" s="126" t="s">
        <v>48</v>
      </c>
      <c r="H9" s="122" t="s">
        <v>67</v>
      </c>
      <c r="I9" s="118"/>
      <c r="J9" s="120"/>
      <c r="K9" s="70"/>
      <c r="L9" s="70"/>
      <c r="M9" s="72"/>
      <c r="N9" s="56"/>
      <c r="O9" s="72"/>
      <c r="P9" s="72"/>
    </row>
    <row r="10" spans="1:16" ht="45" customHeight="1" x14ac:dyDescent="0.25">
      <c r="A10" s="117"/>
      <c r="B10" s="122"/>
      <c r="C10" s="126"/>
      <c r="D10" s="126"/>
      <c r="E10" s="126"/>
      <c r="F10" s="127"/>
      <c r="G10" s="126"/>
      <c r="H10" s="122"/>
      <c r="I10" s="118"/>
      <c r="J10" s="121"/>
      <c r="K10" s="70"/>
      <c r="L10" s="70"/>
      <c r="M10" s="72"/>
      <c r="N10" s="56"/>
      <c r="O10" s="72"/>
      <c r="P10" s="72"/>
    </row>
    <row r="11" spans="1:16" ht="15" customHeight="1" x14ac:dyDescent="0.25">
      <c r="A11" s="65">
        <f>'[1]Паспорт '!A11</f>
        <v>1</v>
      </c>
      <c r="B11" s="138">
        <v>1364.09</v>
      </c>
      <c r="C11" s="138">
        <v>1544.78</v>
      </c>
      <c r="D11" s="138">
        <v>0</v>
      </c>
      <c r="E11" s="138">
        <v>695.94</v>
      </c>
      <c r="F11" s="138">
        <v>22315.93</v>
      </c>
      <c r="G11" s="138">
        <v>698.83</v>
      </c>
      <c r="H11" s="138">
        <v>12389782.25</v>
      </c>
      <c r="I11" s="82">
        <f t="shared" ref="I11:I38" si="0">SUM(B11:H11)</f>
        <v>12416401.82</v>
      </c>
      <c r="J11" s="80">
        <f>IF('[1]Паспорт '!O11&gt;0,'[1]Паспорт '!O11,J10)</f>
        <v>34.849200000000003</v>
      </c>
      <c r="K11" s="67"/>
      <c r="L11" s="96">
        <f>'[1]Паспорт '!O11</f>
        <v>34.849200000000003</v>
      </c>
      <c r="N11" s="57"/>
    </row>
    <row r="12" spans="1:16" ht="15" customHeight="1" x14ac:dyDescent="0.25">
      <c r="A12" s="65">
        <f>'[1]Паспорт '!A12</f>
        <v>2</v>
      </c>
      <c r="B12" s="138">
        <v>1201.92</v>
      </c>
      <c r="C12" s="138">
        <v>1279.49</v>
      </c>
      <c r="D12" s="138">
        <v>0</v>
      </c>
      <c r="E12" s="138">
        <v>538.83000000000004</v>
      </c>
      <c r="F12" s="138">
        <v>21739.91</v>
      </c>
      <c r="G12" s="138">
        <v>667.86</v>
      </c>
      <c r="H12" s="138">
        <v>13517925.5</v>
      </c>
      <c r="I12" s="82">
        <f t="shared" si="0"/>
        <v>13543353.51</v>
      </c>
      <c r="J12" s="80">
        <f>IF('[1]Паспорт '!O12&gt;0,'[1]Паспорт '!O12,J11)</f>
        <v>34.859099999999998</v>
      </c>
      <c r="K12" s="67"/>
      <c r="L12" s="96">
        <f>'[1]Паспорт '!O12</f>
        <v>34.859099999999998</v>
      </c>
      <c r="N12" s="57"/>
    </row>
    <row r="13" spans="1:16" ht="15" customHeight="1" x14ac:dyDescent="0.25">
      <c r="A13" s="65">
        <f>'[1]Паспорт '!A13</f>
        <v>3</v>
      </c>
      <c r="B13" s="138">
        <v>1349.57</v>
      </c>
      <c r="C13" s="138">
        <v>1359.66</v>
      </c>
      <c r="D13" s="138">
        <v>0</v>
      </c>
      <c r="E13" s="138">
        <v>593.24</v>
      </c>
      <c r="F13" s="138">
        <v>23632.02</v>
      </c>
      <c r="G13" s="138">
        <v>717.13</v>
      </c>
      <c r="H13" s="138">
        <v>14566641.25</v>
      </c>
      <c r="I13" s="82">
        <f t="shared" si="0"/>
        <v>14594292.869999999</v>
      </c>
      <c r="J13" s="80">
        <f>IF('[1]Паспорт '!O13&gt;0,'[1]Паспорт '!O13,J12)</f>
        <v>34.802199999999999</v>
      </c>
      <c r="K13" s="67"/>
      <c r="L13" s="96">
        <f>'[1]Паспорт '!O13</f>
        <v>34.802199999999999</v>
      </c>
      <c r="N13" s="57"/>
    </row>
    <row r="14" spans="1:16" ht="15" customHeight="1" x14ac:dyDescent="0.25">
      <c r="A14" s="65">
        <f>'[1]Паспорт '!A14</f>
        <v>4</v>
      </c>
      <c r="B14" s="138">
        <v>1280.67</v>
      </c>
      <c r="C14" s="138">
        <v>1645.22</v>
      </c>
      <c r="D14" s="138">
        <v>0</v>
      </c>
      <c r="E14" s="138">
        <v>610.35</v>
      </c>
      <c r="F14" s="138">
        <v>26031.17</v>
      </c>
      <c r="G14" s="138">
        <v>687.47</v>
      </c>
      <c r="H14" s="138">
        <v>15441569.75</v>
      </c>
      <c r="I14" s="82">
        <f t="shared" si="0"/>
        <v>15471824.630000001</v>
      </c>
      <c r="J14" s="80">
        <f>IF('[1]Паспорт '!O14&gt;0,'[1]Паспорт '!O14,J13)</f>
        <v>34.8309</v>
      </c>
      <c r="K14" s="67"/>
      <c r="L14" s="96">
        <f>'[1]Паспорт '!O14</f>
        <v>34.8309</v>
      </c>
      <c r="N14" s="57"/>
    </row>
    <row r="15" spans="1:16" ht="15" customHeight="1" x14ac:dyDescent="0.25">
      <c r="A15" s="65">
        <f>'[1]Паспорт '!A15</f>
        <v>5</v>
      </c>
      <c r="B15" s="138">
        <v>1241.56</v>
      </c>
      <c r="C15" s="138">
        <v>1549.49</v>
      </c>
      <c r="D15" s="138">
        <v>0</v>
      </c>
      <c r="E15" s="138">
        <v>681.92</v>
      </c>
      <c r="F15" s="138">
        <v>23563.88</v>
      </c>
      <c r="G15" s="138">
        <v>826.28</v>
      </c>
      <c r="H15" s="138">
        <v>14886099.25</v>
      </c>
      <c r="I15" s="82">
        <f t="shared" si="0"/>
        <v>14913962.380000001</v>
      </c>
      <c r="J15" s="80">
        <f>IF('[1]Паспорт '!O15&gt;0,'[1]Паспорт '!O15,J14)</f>
        <v>34.826099999999997</v>
      </c>
      <c r="K15" s="67"/>
      <c r="L15" s="96">
        <f>'[1]Паспорт '!O15</f>
        <v>34.826099999999997</v>
      </c>
      <c r="N15" s="57"/>
    </row>
    <row r="16" spans="1:16" ht="15" customHeight="1" x14ac:dyDescent="0.25">
      <c r="A16" s="65">
        <f>'[1]Паспорт '!A16</f>
        <v>6</v>
      </c>
      <c r="B16" s="138">
        <v>1319.66</v>
      </c>
      <c r="C16" s="138">
        <v>1571.36</v>
      </c>
      <c r="D16" s="138">
        <v>0</v>
      </c>
      <c r="E16" s="138">
        <v>663.94</v>
      </c>
      <c r="F16" s="138">
        <v>17199.68</v>
      </c>
      <c r="G16" s="138">
        <v>707.89</v>
      </c>
      <c r="H16" s="138">
        <v>15080977.5</v>
      </c>
      <c r="I16" s="82">
        <f t="shared" si="0"/>
        <v>15102440.029999999</v>
      </c>
      <c r="J16" s="80">
        <f>IF('[1]Паспорт '!O16&gt;0,'[1]Паспорт '!O16,J15)</f>
        <v>34.826099999999997</v>
      </c>
      <c r="K16" s="67"/>
      <c r="L16" s="96">
        <f>'[1]Паспорт '!O16</f>
        <v>0</v>
      </c>
      <c r="N16" s="57"/>
    </row>
    <row r="17" spans="1:15" ht="15" customHeight="1" x14ac:dyDescent="0.25">
      <c r="A17" s="65">
        <f>'[1]Паспорт '!A17</f>
        <v>7</v>
      </c>
      <c r="B17" s="138">
        <v>1280.28</v>
      </c>
      <c r="C17" s="138">
        <v>1519.07</v>
      </c>
      <c r="D17" s="138">
        <v>0</v>
      </c>
      <c r="E17" s="138">
        <v>642.59</v>
      </c>
      <c r="F17" s="138">
        <v>17549.099999999999</v>
      </c>
      <c r="G17" s="138">
        <v>774.13</v>
      </c>
      <c r="H17" s="138">
        <v>14338493.75</v>
      </c>
      <c r="I17" s="82">
        <f t="shared" si="0"/>
        <v>14360258.92</v>
      </c>
      <c r="J17" s="80">
        <f>IF('[1]Паспорт '!O17&gt;0,'[1]Паспорт '!O17,J16)</f>
        <v>34.826099999999997</v>
      </c>
      <c r="K17" s="67"/>
      <c r="L17" s="96">
        <f>'[1]Паспорт '!O17</f>
        <v>0</v>
      </c>
      <c r="N17" s="57"/>
    </row>
    <row r="18" spans="1:15" ht="15" customHeight="1" x14ac:dyDescent="0.25">
      <c r="A18" s="65">
        <f>'[1]Паспорт '!A18</f>
        <v>8</v>
      </c>
      <c r="B18" s="138">
        <v>1342.68</v>
      </c>
      <c r="C18" s="138">
        <v>1536.83</v>
      </c>
      <c r="D18" s="138">
        <v>0</v>
      </c>
      <c r="E18" s="138">
        <v>485.55</v>
      </c>
      <c r="F18" s="138">
        <v>28152.19</v>
      </c>
      <c r="G18" s="138">
        <v>676.56</v>
      </c>
      <c r="H18" s="138">
        <v>13823770.5</v>
      </c>
      <c r="I18" s="82">
        <f t="shared" si="0"/>
        <v>13855964.310000001</v>
      </c>
      <c r="J18" s="80">
        <f>IF('[1]Паспорт '!O18&gt;0,'[1]Паспорт '!O18,J17)</f>
        <v>34.823099999999997</v>
      </c>
      <c r="K18" s="67"/>
      <c r="L18" s="96">
        <f>'[1]Паспорт '!O18</f>
        <v>34.823099999999997</v>
      </c>
      <c r="N18" s="57"/>
    </row>
    <row r="19" spans="1:15" ht="15" customHeight="1" x14ac:dyDescent="0.25">
      <c r="A19" s="65">
        <f>'[1]Паспорт '!A19</f>
        <v>9</v>
      </c>
      <c r="B19" s="138">
        <v>1213.19</v>
      </c>
      <c r="C19" s="138">
        <v>1475.1</v>
      </c>
      <c r="D19" s="138">
        <v>0</v>
      </c>
      <c r="E19" s="138">
        <v>815.44</v>
      </c>
      <c r="F19" s="138">
        <v>25631.59</v>
      </c>
      <c r="G19" s="138">
        <v>750.75</v>
      </c>
      <c r="H19" s="138">
        <v>13636658.5</v>
      </c>
      <c r="I19" s="82">
        <f t="shared" si="0"/>
        <v>13666544.57</v>
      </c>
      <c r="J19" s="80">
        <f>IF('[1]Паспорт '!O19&gt;0,'[1]Паспорт '!O19,J18)</f>
        <v>34.7637</v>
      </c>
      <c r="K19" s="67"/>
      <c r="L19" s="96">
        <f>'[1]Паспорт '!O19</f>
        <v>34.7637</v>
      </c>
      <c r="N19" s="57"/>
      <c r="O19" s="58"/>
    </row>
    <row r="20" spans="1:15" ht="15" customHeight="1" x14ac:dyDescent="0.25">
      <c r="A20" s="65">
        <f>'[1]Паспорт '!A20</f>
        <v>10</v>
      </c>
      <c r="B20" s="138">
        <v>1279.67</v>
      </c>
      <c r="C20" s="138">
        <v>1584.36</v>
      </c>
      <c r="D20" s="138">
        <v>0</v>
      </c>
      <c r="E20" s="138">
        <v>535</v>
      </c>
      <c r="F20" s="138">
        <v>23681.72</v>
      </c>
      <c r="G20" s="138">
        <v>722.21</v>
      </c>
      <c r="H20" s="138">
        <v>14084361.5</v>
      </c>
      <c r="I20" s="82">
        <f t="shared" si="0"/>
        <v>14112164.460000001</v>
      </c>
      <c r="J20" s="80">
        <f>IF('[1]Паспорт '!O20&gt;0,'[1]Паспорт '!O20,J19)</f>
        <v>34.7562</v>
      </c>
      <c r="K20" s="67"/>
      <c r="L20" s="96">
        <f>'[1]Паспорт '!O20</f>
        <v>34.7562</v>
      </c>
      <c r="N20" s="57"/>
      <c r="O20" s="58"/>
    </row>
    <row r="21" spans="1:15" ht="15" customHeight="1" x14ac:dyDescent="0.25">
      <c r="A21" s="65">
        <f>'[1]Паспорт '!A21</f>
        <v>11</v>
      </c>
      <c r="B21" s="138">
        <v>1348.71</v>
      </c>
      <c r="C21" s="138">
        <v>1553.69</v>
      </c>
      <c r="D21" s="138">
        <v>0</v>
      </c>
      <c r="E21" s="138">
        <v>679.77</v>
      </c>
      <c r="F21" s="138">
        <v>29845.42</v>
      </c>
      <c r="G21" s="138">
        <v>764.93</v>
      </c>
      <c r="H21" s="138">
        <v>15208887</v>
      </c>
      <c r="I21" s="82">
        <f t="shared" si="0"/>
        <v>15243079.52</v>
      </c>
      <c r="J21" s="80">
        <f>IF('[1]Паспорт '!O21&gt;0,'[1]Паспорт '!O21,J20)</f>
        <v>34.722799999999999</v>
      </c>
      <c r="K21" s="67"/>
      <c r="L21" s="96">
        <f>'[1]Паспорт '!O21</f>
        <v>34.722799999999999</v>
      </c>
      <c r="N21" s="57"/>
      <c r="O21" s="58"/>
    </row>
    <row r="22" spans="1:15" ht="15" customHeight="1" x14ac:dyDescent="0.25">
      <c r="A22" s="65">
        <f>'[1]Паспорт '!A22</f>
        <v>12</v>
      </c>
      <c r="B22" s="138">
        <v>1277.24</v>
      </c>
      <c r="C22" s="138">
        <v>1647.64</v>
      </c>
      <c r="D22" s="138">
        <v>0</v>
      </c>
      <c r="E22" s="138">
        <v>614.65</v>
      </c>
      <c r="F22" s="138">
        <v>26906.03</v>
      </c>
      <c r="G22" s="138">
        <v>685.26</v>
      </c>
      <c r="H22" s="138">
        <v>14268895.75</v>
      </c>
      <c r="I22" s="82">
        <f t="shared" si="0"/>
        <v>14300026.57</v>
      </c>
      <c r="J22" s="80">
        <f>IF('[1]Паспорт '!O22&gt;0,'[1]Паспорт '!O22,J21)</f>
        <v>34.693199999999997</v>
      </c>
      <c r="K22" s="67"/>
      <c r="L22" s="96">
        <f>'[1]Паспорт '!O22</f>
        <v>34.693199999999997</v>
      </c>
      <c r="N22" s="57"/>
      <c r="O22" s="58"/>
    </row>
    <row r="23" spans="1:15" ht="15" customHeight="1" x14ac:dyDescent="0.25">
      <c r="A23" s="65">
        <f>'[1]Паспорт '!A23</f>
        <v>13</v>
      </c>
      <c r="B23" s="138">
        <v>1523.85</v>
      </c>
      <c r="C23" s="138">
        <v>1899.45</v>
      </c>
      <c r="D23" s="138">
        <v>0</v>
      </c>
      <c r="E23" s="138">
        <v>547.70000000000005</v>
      </c>
      <c r="F23" s="138">
        <v>20987.58</v>
      </c>
      <c r="G23" s="138">
        <v>929.65</v>
      </c>
      <c r="H23" s="138">
        <v>14318093.75</v>
      </c>
      <c r="I23" s="82">
        <f t="shared" si="0"/>
        <v>14343981.98</v>
      </c>
      <c r="J23" s="80">
        <f>IF('[1]Паспорт '!O23&gt;0,'[1]Паспорт '!O23,J22)</f>
        <v>34.693199999999997</v>
      </c>
      <c r="K23" s="67"/>
      <c r="L23" s="96">
        <f>'[1]Паспорт '!O23</f>
        <v>0</v>
      </c>
      <c r="N23" s="57"/>
      <c r="O23" s="58"/>
    </row>
    <row r="24" spans="1:15" ht="15" customHeight="1" x14ac:dyDescent="0.25">
      <c r="A24" s="65">
        <f>'[1]Паспорт '!A24</f>
        <v>14</v>
      </c>
      <c r="B24" s="138">
        <v>1390.44</v>
      </c>
      <c r="C24" s="138">
        <v>1746.25</v>
      </c>
      <c r="D24" s="138">
        <v>0</v>
      </c>
      <c r="E24" s="138">
        <v>793.6</v>
      </c>
      <c r="F24" s="138">
        <v>22367.41</v>
      </c>
      <c r="G24" s="138">
        <v>805.97</v>
      </c>
      <c r="H24" s="138">
        <v>14701593.75</v>
      </c>
      <c r="I24" s="82">
        <f t="shared" si="0"/>
        <v>14728697.42</v>
      </c>
      <c r="J24" s="80">
        <f>IF('[1]Паспорт '!O24&gt;0,'[1]Паспорт '!O24,J23)</f>
        <v>34.693199999999997</v>
      </c>
      <c r="K24" s="67"/>
      <c r="L24" s="96">
        <f>'[1]Паспорт '!O24</f>
        <v>0</v>
      </c>
      <c r="N24" s="57"/>
      <c r="O24" s="58"/>
    </row>
    <row r="25" spans="1:15" ht="15" customHeight="1" x14ac:dyDescent="0.25">
      <c r="A25" s="65">
        <f>'[1]Паспорт '!A25</f>
        <v>15</v>
      </c>
      <c r="B25" s="138">
        <v>1689.26</v>
      </c>
      <c r="C25" s="138">
        <v>1666.33</v>
      </c>
      <c r="D25" s="138">
        <v>0</v>
      </c>
      <c r="E25" s="138">
        <v>928.42</v>
      </c>
      <c r="F25" s="138">
        <v>30423.63</v>
      </c>
      <c r="G25" s="138">
        <v>871.11</v>
      </c>
      <c r="H25" s="138">
        <v>14385755</v>
      </c>
      <c r="I25" s="82">
        <f t="shared" si="0"/>
        <v>14421333.75</v>
      </c>
      <c r="J25" s="80">
        <f>IF('[1]Паспорт '!O25&gt;0,'[1]Паспорт '!O25,J24)</f>
        <v>34.7102</v>
      </c>
      <c r="K25" s="67"/>
      <c r="L25" s="96">
        <f>'[1]Паспорт '!O25</f>
        <v>34.7102</v>
      </c>
      <c r="N25" s="57"/>
      <c r="O25" s="58"/>
    </row>
    <row r="26" spans="1:15" ht="15" customHeight="1" x14ac:dyDescent="0.25">
      <c r="A26" s="66">
        <f>'[1]Паспорт '!A26</f>
        <v>16</v>
      </c>
      <c r="B26" s="138">
        <v>1473.85</v>
      </c>
      <c r="C26" s="138">
        <v>1814.12</v>
      </c>
      <c r="D26" s="138">
        <v>0</v>
      </c>
      <c r="E26" s="138">
        <v>547.63</v>
      </c>
      <c r="F26" s="138">
        <v>31496.33</v>
      </c>
      <c r="G26" s="138">
        <v>787.55</v>
      </c>
      <c r="H26" s="138">
        <v>14036516.75</v>
      </c>
      <c r="I26" s="82">
        <f t="shared" si="0"/>
        <v>14072636.23</v>
      </c>
      <c r="J26" s="80">
        <f>IF('[1]Паспорт '!O26&gt;0,'[1]Паспорт '!O26,J25)</f>
        <v>34.686100000000003</v>
      </c>
      <c r="K26" s="67"/>
      <c r="L26" s="96">
        <f>'[1]Паспорт '!O26</f>
        <v>34.686100000000003</v>
      </c>
      <c r="N26" s="57"/>
      <c r="O26" s="58"/>
    </row>
    <row r="27" spans="1:15" ht="15" customHeight="1" x14ac:dyDescent="0.25">
      <c r="A27" s="66">
        <f>'[1]Паспорт '!A27</f>
        <v>17</v>
      </c>
      <c r="B27" s="138">
        <v>1426.24</v>
      </c>
      <c r="C27" s="138">
        <v>1762.73</v>
      </c>
      <c r="D27" s="138">
        <v>0</v>
      </c>
      <c r="E27" s="138">
        <v>677.1</v>
      </c>
      <c r="F27" s="138">
        <v>28954.47</v>
      </c>
      <c r="G27" s="138">
        <v>795.56</v>
      </c>
      <c r="H27" s="138">
        <v>14548933.25</v>
      </c>
      <c r="I27" s="82">
        <f t="shared" si="0"/>
        <v>14582549.35</v>
      </c>
      <c r="J27" s="80">
        <f>IF('[1]Паспорт '!O27&gt;0,'[1]Паспорт '!O27,J26)</f>
        <v>34.663400000000003</v>
      </c>
      <c r="K27" s="67"/>
      <c r="L27" s="96">
        <f>'[1]Паспорт '!O27</f>
        <v>34.663400000000003</v>
      </c>
      <c r="N27" s="57"/>
      <c r="O27" s="58"/>
    </row>
    <row r="28" spans="1:15" ht="15" customHeight="1" x14ac:dyDescent="0.25">
      <c r="A28" s="66">
        <f>'[1]Паспорт '!A28</f>
        <v>18</v>
      </c>
      <c r="B28" s="138">
        <v>1466.99</v>
      </c>
      <c r="C28" s="138">
        <v>1698.8</v>
      </c>
      <c r="D28" s="138">
        <v>0</v>
      </c>
      <c r="E28" s="138">
        <v>678.83</v>
      </c>
      <c r="F28" s="138">
        <v>29678.560000000001</v>
      </c>
      <c r="G28" s="138">
        <v>824.58</v>
      </c>
      <c r="H28" s="138">
        <v>14569363.380000001</v>
      </c>
      <c r="I28" s="82">
        <f t="shared" si="0"/>
        <v>14603711.140000001</v>
      </c>
      <c r="J28" s="80">
        <f>IF('[1]Паспорт '!O28&gt;0,'[1]Паспорт '!O28,J27)</f>
        <v>34.663400000000003</v>
      </c>
      <c r="K28" s="67"/>
      <c r="L28" s="96">
        <f>'[1]Паспорт '!O28</f>
        <v>0</v>
      </c>
      <c r="N28" s="57"/>
      <c r="O28" s="58"/>
    </row>
    <row r="29" spans="1:15" ht="15" customHeight="1" x14ac:dyDescent="0.25">
      <c r="A29" s="66">
        <f>'[1]Паспорт '!A29</f>
        <v>19</v>
      </c>
      <c r="B29" s="138">
        <v>1244.0999999999999</v>
      </c>
      <c r="C29" s="138">
        <v>1592.19</v>
      </c>
      <c r="D29" s="138">
        <v>0</v>
      </c>
      <c r="E29" s="138">
        <v>687.9</v>
      </c>
      <c r="F29" s="138">
        <v>29788.31</v>
      </c>
      <c r="G29" s="138">
        <v>822.18</v>
      </c>
      <c r="H29" s="138">
        <v>15077896</v>
      </c>
      <c r="I29" s="82">
        <f t="shared" si="0"/>
        <v>15112030.68</v>
      </c>
      <c r="J29" s="80">
        <f>IF('[1]Паспорт '!O29&gt;0,'[1]Паспорт '!O29,J28)</f>
        <v>34.635800000000003</v>
      </c>
      <c r="K29" s="67"/>
      <c r="L29" s="96">
        <f>'[1]Паспорт '!O29</f>
        <v>34.635800000000003</v>
      </c>
      <c r="N29" s="57"/>
      <c r="O29" s="58"/>
    </row>
    <row r="30" spans="1:15" ht="15" customHeight="1" x14ac:dyDescent="0.25">
      <c r="A30" s="66">
        <f>'[1]Паспорт '!A30</f>
        <v>20</v>
      </c>
      <c r="B30" s="138">
        <v>1535.98</v>
      </c>
      <c r="C30" s="138">
        <v>1848.84</v>
      </c>
      <c r="D30" s="138">
        <v>0</v>
      </c>
      <c r="E30" s="138">
        <v>711.1</v>
      </c>
      <c r="F30" s="138">
        <v>23003.93</v>
      </c>
      <c r="G30" s="138">
        <v>803.86</v>
      </c>
      <c r="H30" s="138">
        <v>14835321.25</v>
      </c>
      <c r="I30" s="82">
        <f t="shared" si="0"/>
        <v>14863224.960000001</v>
      </c>
      <c r="J30" s="80">
        <f>IF('[1]Паспорт '!O30&gt;0,'[1]Паспорт '!O30,J29)</f>
        <v>34.635800000000003</v>
      </c>
      <c r="K30" s="67"/>
      <c r="L30" s="96">
        <f>'[1]Паспорт '!O30</f>
        <v>0</v>
      </c>
      <c r="N30" s="57"/>
      <c r="O30" s="58"/>
    </row>
    <row r="31" spans="1:15" ht="15" customHeight="1" x14ac:dyDescent="0.25">
      <c r="A31" s="66">
        <f>'[1]Паспорт '!A31</f>
        <v>21</v>
      </c>
      <c r="B31" s="138">
        <v>1437.53</v>
      </c>
      <c r="C31" s="138">
        <v>1736</v>
      </c>
      <c r="D31" s="138">
        <v>0</v>
      </c>
      <c r="E31" s="138">
        <v>601.08000000000004</v>
      </c>
      <c r="F31" s="138">
        <v>18376.060000000001</v>
      </c>
      <c r="G31" s="138">
        <v>796.35</v>
      </c>
      <c r="H31" s="138">
        <v>15787839.75</v>
      </c>
      <c r="I31" s="82">
        <f t="shared" si="0"/>
        <v>15810786.77</v>
      </c>
      <c r="J31" s="80">
        <f>IF('[1]Паспорт '!O31&gt;0,'[1]Паспорт '!O31,J30)</f>
        <v>34.635800000000003</v>
      </c>
      <c r="K31" s="67"/>
      <c r="L31" s="96">
        <f>'[1]Паспорт '!O31</f>
        <v>0</v>
      </c>
      <c r="N31" s="57"/>
      <c r="O31" s="58"/>
    </row>
    <row r="32" spans="1:15" ht="15" customHeight="1" x14ac:dyDescent="0.25">
      <c r="A32" s="66">
        <f>'[1]Паспорт '!A32</f>
        <v>22</v>
      </c>
      <c r="B32" s="138">
        <v>1347.5</v>
      </c>
      <c r="C32" s="138">
        <v>1682.33</v>
      </c>
      <c r="D32" s="138">
        <v>0</v>
      </c>
      <c r="E32" s="138">
        <v>867.66</v>
      </c>
      <c r="F32" s="138">
        <v>20550.12</v>
      </c>
      <c r="G32" s="138">
        <v>749.95</v>
      </c>
      <c r="H32" s="138">
        <v>15761760.25</v>
      </c>
      <c r="I32" s="82">
        <f t="shared" si="0"/>
        <v>15786957.810000001</v>
      </c>
      <c r="J32" s="80">
        <f>IF('[1]Паспорт '!O32&gt;0,'[1]Паспорт '!O32,J31)</f>
        <v>34.631300000000003</v>
      </c>
      <c r="K32" s="67"/>
      <c r="L32" s="96">
        <f>'[1]Паспорт '!O32</f>
        <v>34.631300000000003</v>
      </c>
      <c r="N32" s="57"/>
      <c r="O32" s="58"/>
    </row>
    <row r="33" spans="1:16" ht="15" customHeight="1" x14ac:dyDescent="0.25">
      <c r="A33" s="66">
        <f>'[1]Паспорт '!A33</f>
        <v>23</v>
      </c>
      <c r="B33" s="138">
        <v>1275.48</v>
      </c>
      <c r="C33" s="138">
        <v>1561.25</v>
      </c>
      <c r="D33" s="138">
        <v>0</v>
      </c>
      <c r="E33" s="138">
        <v>425.88</v>
      </c>
      <c r="F33" s="138">
        <v>20599.38</v>
      </c>
      <c r="G33" s="138">
        <v>751.25</v>
      </c>
      <c r="H33" s="138">
        <v>14958084</v>
      </c>
      <c r="I33" s="82">
        <f t="shared" si="0"/>
        <v>14982697.24</v>
      </c>
      <c r="J33" s="80">
        <f>IF('[1]Паспорт '!O33&gt;0,'[1]Паспорт '!O33,J32)</f>
        <v>34.624899999999997</v>
      </c>
      <c r="K33" s="67"/>
      <c r="L33" s="96">
        <f>'[1]Паспорт '!O33</f>
        <v>34.624899999999997</v>
      </c>
      <c r="N33" s="57"/>
      <c r="O33" s="58"/>
    </row>
    <row r="34" spans="1:16" ht="15" customHeight="1" x14ac:dyDescent="0.25">
      <c r="A34" s="66">
        <f>'[1]Паспорт '!A34</f>
        <v>24</v>
      </c>
      <c r="B34" s="138">
        <v>1353.23</v>
      </c>
      <c r="C34" s="138">
        <v>1806.79</v>
      </c>
      <c r="D34" s="138">
        <v>0</v>
      </c>
      <c r="E34" s="138">
        <v>605.48</v>
      </c>
      <c r="F34" s="138">
        <v>19592.7</v>
      </c>
      <c r="G34" s="138">
        <v>721.45</v>
      </c>
      <c r="H34" s="138">
        <v>13944141.5</v>
      </c>
      <c r="I34" s="82">
        <f t="shared" si="0"/>
        <v>13968221.15</v>
      </c>
      <c r="J34" s="80">
        <f>IF('[1]Паспорт '!O34&gt;0,'[1]Паспорт '!O34,J33)</f>
        <v>34.624899999999997</v>
      </c>
      <c r="K34" s="67"/>
      <c r="L34" s="96">
        <f>'[1]Паспорт '!O34</f>
        <v>0</v>
      </c>
      <c r="N34" s="57"/>
      <c r="O34" s="58"/>
    </row>
    <row r="35" spans="1:16" ht="15" customHeight="1" x14ac:dyDescent="0.25">
      <c r="A35" s="66">
        <f>'[1]Паспорт '!A35</f>
        <v>25</v>
      </c>
      <c r="B35" s="138">
        <v>1456.12</v>
      </c>
      <c r="C35" s="138">
        <v>1746.81</v>
      </c>
      <c r="D35" s="138">
        <v>0</v>
      </c>
      <c r="E35" s="138">
        <v>599.57000000000005</v>
      </c>
      <c r="F35" s="138">
        <v>28300.07</v>
      </c>
      <c r="G35" s="138">
        <v>819.51</v>
      </c>
      <c r="H35" s="138">
        <v>12578701.25</v>
      </c>
      <c r="I35" s="82">
        <f t="shared" si="0"/>
        <v>12611623.33</v>
      </c>
      <c r="J35" s="80">
        <f>IF('[1]Паспорт '!O35&gt;0,'[1]Паспорт '!O35,J34)</f>
        <v>34.6571</v>
      </c>
      <c r="K35" s="67"/>
      <c r="L35" s="96">
        <f>'[1]Паспорт '!O35</f>
        <v>34.6571</v>
      </c>
      <c r="N35" s="57"/>
      <c r="O35" s="58"/>
    </row>
    <row r="36" spans="1:16" ht="15" customHeight="1" x14ac:dyDescent="0.25">
      <c r="A36" s="66">
        <f>'[1]Паспорт '!A36</f>
        <v>26</v>
      </c>
      <c r="B36" s="138">
        <v>3084.1</v>
      </c>
      <c r="C36" s="138">
        <v>1776.11</v>
      </c>
      <c r="D36" s="138">
        <v>0</v>
      </c>
      <c r="E36" s="138">
        <v>995.09</v>
      </c>
      <c r="F36" s="138">
        <v>28283.68</v>
      </c>
      <c r="G36" s="138">
        <v>864.2</v>
      </c>
      <c r="H36" s="138">
        <v>12863697.75</v>
      </c>
      <c r="I36" s="82">
        <f t="shared" si="0"/>
        <v>12898700.93</v>
      </c>
      <c r="J36" s="80">
        <f>IF('[1]Паспорт '!O36&gt;0,'[1]Паспорт '!O36,J35)</f>
        <v>34.798499999999997</v>
      </c>
      <c r="K36" s="67"/>
      <c r="L36" s="96">
        <f>'[1]Паспорт '!O36</f>
        <v>34.798499999999997</v>
      </c>
      <c r="N36" s="57"/>
      <c r="O36" s="58"/>
    </row>
    <row r="37" spans="1:16" ht="15" customHeight="1" x14ac:dyDescent="0.25">
      <c r="A37" s="66">
        <f>'[1]Паспорт '!A37</f>
        <v>27</v>
      </c>
      <c r="B37" s="138">
        <v>1534.78</v>
      </c>
      <c r="C37" s="138">
        <v>1906.55</v>
      </c>
      <c r="D37" s="138">
        <v>0</v>
      </c>
      <c r="E37" s="138">
        <v>772.83</v>
      </c>
      <c r="F37" s="138">
        <v>24895.49</v>
      </c>
      <c r="G37" s="138">
        <v>937.53</v>
      </c>
      <c r="H37" s="138">
        <v>13812056.25</v>
      </c>
      <c r="I37" s="82">
        <f t="shared" si="0"/>
        <v>13842103.43</v>
      </c>
      <c r="J37" s="80">
        <f>IF('[1]Паспорт '!O37&gt;0,'[1]Паспорт '!O37,J36)</f>
        <v>34.798499999999997</v>
      </c>
      <c r="K37" s="67"/>
      <c r="L37" s="96">
        <f>'[1]Паспорт '!O37</f>
        <v>0</v>
      </c>
      <c r="N37" s="57"/>
      <c r="O37" s="58"/>
    </row>
    <row r="38" spans="1:16" ht="15" customHeight="1" x14ac:dyDescent="0.25">
      <c r="A38" s="66">
        <f>'[1]Паспорт '!A38</f>
        <v>28</v>
      </c>
      <c r="B38" s="138">
        <v>1357.94</v>
      </c>
      <c r="C38" s="138">
        <v>1637.71</v>
      </c>
      <c r="D38" s="138">
        <v>0</v>
      </c>
      <c r="E38" s="138">
        <v>666.61</v>
      </c>
      <c r="F38" s="138">
        <v>18332.900000000001</v>
      </c>
      <c r="G38" s="138">
        <v>686.21</v>
      </c>
      <c r="H38" s="138">
        <v>14115536.25</v>
      </c>
      <c r="I38" s="82">
        <f t="shared" si="0"/>
        <v>14138217.619999999</v>
      </c>
      <c r="J38" s="80">
        <f>IF('[1]Паспорт '!O38&gt;0,'[1]Паспорт '!O38,J37)</f>
        <v>34.798499999999997</v>
      </c>
      <c r="K38" s="67"/>
      <c r="L38" s="96">
        <f>'[1]Паспорт '!O38</f>
        <v>0</v>
      </c>
      <c r="N38" s="57"/>
      <c r="O38" s="58"/>
    </row>
    <row r="39" spans="1:16" ht="15" customHeight="1" x14ac:dyDescent="0.25">
      <c r="A39" s="66">
        <f>'[1]Паспорт '!A39</f>
        <v>29</v>
      </c>
      <c r="B39" s="138">
        <v>1313.17</v>
      </c>
      <c r="C39" s="138">
        <v>1639.33</v>
      </c>
      <c r="D39" s="138">
        <v>0</v>
      </c>
      <c r="E39" s="138">
        <v>507.13</v>
      </c>
      <c r="F39" s="138">
        <v>22295.95</v>
      </c>
      <c r="G39" s="138">
        <v>753.99</v>
      </c>
      <c r="H39" s="138">
        <v>13374131.75</v>
      </c>
      <c r="I39" s="82">
        <f t="shared" ref="I39:I43" si="1">SUM(B39:H39)</f>
        <v>13400641.32</v>
      </c>
      <c r="J39" s="80">
        <f>IF('[1]Паспорт '!O39&gt;0,'[1]Паспорт '!O39,J38)</f>
        <v>34.724800000000002</v>
      </c>
      <c r="K39" s="67"/>
      <c r="L39" s="96">
        <f>'[1]Паспорт '!O39</f>
        <v>34.724800000000002</v>
      </c>
      <c r="N39" s="57"/>
      <c r="O39" s="58"/>
    </row>
    <row r="40" spans="1:16" ht="15" customHeight="1" x14ac:dyDescent="0.25">
      <c r="A40" s="66">
        <f>'[1]Паспорт '!A40</f>
        <v>30</v>
      </c>
      <c r="B40" s="138">
        <v>1298.8699999999999</v>
      </c>
      <c r="C40" s="138">
        <v>1571</v>
      </c>
      <c r="D40" s="138">
        <v>0</v>
      </c>
      <c r="E40" s="138">
        <v>704.2</v>
      </c>
      <c r="F40" s="138">
        <v>23433.08</v>
      </c>
      <c r="G40" s="138">
        <v>808.88</v>
      </c>
      <c r="H40" s="138">
        <v>13252984.939999999</v>
      </c>
      <c r="I40" s="82">
        <f t="shared" si="1"/>
        <v>13280800.969999999</v>
      </c>
      <c r="J40" s="80">
        <f>IF('[1]Паспорт '!O40&gt;0,'[1]Паспорт '!O40,J39)</f>
        <v>34.7742</v>
      </c>
      <c r="K40" s="67"/>
      <c r="L40" s="96">
        <f>'[1]Паспорт '!O40</f>
        <v>34.7742</v>
      </c>
      <c r="N40" s="57"/>
      <c r="O40" s="58"/>
    </row>
    <row r="41" spans="1:16" ht="15" customHeight="1" x14ac:dyDescent="0.25">
      <c r="A41" s="66">
        <f>'[1]Паспорт '!A41</f>
        <v>31</v>
      </c>
      <c r="B41" s="138">
        <v>1466.83</v>
      </c>
      <c r="C41" s="138">
        <v>1690.6</v>
      </c>
      <c r="D41" s="138">
        <v>0</v>
      </c>
      <c r="E41" s="138">
        <v>653.85</v>
      </c>
      <c r="F41" s="138">
        <v>25582.15</v>
      </c>
      <c r="G41" s="138">
        <v>815.73</v>
      </c>
      <c r="H41" s="138">
        <v>13751088.970000001</v>
      </c>
      <c r="I41" s="82">
        <f t="shared" si="1"/>
        <v>13781298.130000001</v>
      </c>
      <c r="J41" s="80">
        <f>IF('[1]Паспорт '!O41&gt;0,'[1]Паспорт '!O41,J40)</f>
        <v>34.842500000000001</v>
      </c>
      <c r="K41" s="67"/>
      <c r="L41" s="96">
        <f>'[1]Паспорт '!O41</f>
        <v>34.842500000000001</v>
      </c>
      <c r="N41" s="57"/>
      <c r="O41" s="58"/>
    </row>
    <row r="42" spans="1:16" ht="15" hidden="1" customHeight="1" x14ac:dyDescent="0.25">
      <c r="A42" s="66">
        <f>'[1]Паспорт '!A42</f>
        <v>0</v>
      </c>
      <c r="B42" s="81">
        <v>1000000</v>
      </c>
      <c r="C42" s="81">
        <v>1000000</v>
      </c>
      <c r="D42" s="81">
        <v>1000000</v>
      </c>
      <c r="E42" s="81">
        <v>1000000</v>
      </c>
      <c r="F42" s="81">
        <v>1000000</v>
      </c>
      <c r="G42" s="81">
        <v>1000000</v>
      </c>
      <c r="H42" s="81">
        <v>1000000</v>
      </c>
      <c r="I42" s="82">
        <f t="shared" si="1"/>
        <v>7000000</v>
      </c>
      <c r="J42" s="80">
        <f>IF('[1]Паспорт '!O42&gt;0,'[1]Паспорт '!O42,J41)</f>
        <v>34.842500000000001</v>
      </c>
      <c r="K42" s="67"/>
      <c r="L42" s="96">
        <f>'[1]Паспорт '!O42</f>
        <v>0</v>
      </c>
      <c r="N42" s="57"/>
      <c r="O42" s="58"/>
    </row>
    <row r="43" spans="1:16" ht="15" hidden="1" customHeight="1" x14ac:dyDescent="0.25">
      <c r="A43" s="66">
        <f>'[1]Паспорт '!A43</f>
        <v>0</v>
      </c>
      <c r="B43" s="81">
        <v>1000000</v>
      </c>
      <c r="C43" s="81">
        <v>1000000</v>
      </c>
      <c r="D43" s="81">
        <v>1000000</v>
      </c>
      <c r="E43" s="81">
        <v>1000000</v>
      </c>
      <c r="F43" s="81">
        <v>1000000</v>
      </c>
      <c r="G43" s="81">
        <v>1000000</v>
      </c>
      <c r="H43" s="81">
        <v>1000000</v>
      </c>
      <c r="I43" s="82">
        <f t="shared" si="1"/>
        <v>7000000</v>
      </c>
      <c r="J43" s="80">
        <f>IF('[1]Паспорт '!O43&gt;0,'[1]Паспорт '!O43,J42)</f>
        <v>34.842500000000001</v>
      </c>
      <c r="K43" s="67"/>
      <c r="L43" s="96">
        <f>'[1]Паспорт '!O43</f>
        <v>0</v>
      </c>
      <c r="N43" s="57"/>
      <c r="O43" s="58"/>
    </row>
    <row r="44" spans="1:16" ht="15" hidden="1" customHeight="1" x14ac:dyDescent="0.25">
      <c r="A44" s="66">
        <f>'[1]Паспорт '!A44</f>
        <v>0</v>
      </c>
      <c r="B44" s="81">
        <v>1000000</v>
      </c>
      <c r="C44" s="81">
        <v>1000000</v>
      </c>
      <c r="D44" s="81">
        <v>1000000</v>
      </c>
      <c r="E44" s="81">
        <v>1000000</v>
      </c>
      <c r="F44" s="81">
        <v>1000000</v>
      </c>
      <c r="G44" s="81">
        <v>1000000</v>
      </c>
      <c r="H44" s="81">
        <v>1000000</v>
      </c>
      <c r="I44" s="82">
        <f>SUM(B44:H44)</f>
        <v>7000000</v>
      </c>
      <c r="J44" s="80">
        <f>IF('[1]Паспорт '!O44&gt;0,'[1]Паспорт '!O44,J43)</f>
        <v>34.842500000000001</v>
      </c>
      <c r="K44" s="67"/>
      <c r="L44" s="96">
        <f>'[1]Паспорт '!O44</f>
        <v>0</v>
      </c>
      <c r="N44" s="57"/>
      <c r="O44" s="58"/>
    </row>
    <row r="45" spans="1:16" ht="37.5" customHeight="1" x14ac:dyDescent="0.25">
      <c r="A45" s="66" t="s">
        <v>52</v>
      </c>
      <c r="B45" s="83">
        <f>SUM(B11:B41)</f>
        <v>44175.5</v>
      </c>
      <c r="C45" s="83">
        <f t="shared" ref="C45:H45" si="2">SUM(C11:C41)</f>
        <v>51049.88</v>
      </c>
      <c r="D45" s="83">
        <f t="shared" si="2"/>
        <v>0</v>
      </c>
      <c r="E45" s="83">
        <f t="shared" si="2"/>
        <v>20528.88</v>
      </c>
      <c r="F45" s="83">
        <f t="shared" si="2"/>
        <v>753190.44</v>
      </c>
      <c r="G45" s="83">
        <f t="shared" si="2"/>
        <v>24024.809999999998</v>
      </c>
      <c r="H45" s="83">
        <f t="shared" si="2"/>
        <v>441917558.29000002</v>
      </c>
      <c r="I45" s="83">
        <f>SUM(I11:I41)</f>
        <v>442810527.79999995</v>
      </c>
      <c r="J45" s="84">
        <f>SUMPRODUCT(J11:J41,I11:I41)/SUM(I11:I41)</f>
        <v>34.736119489231868</v>
      </c>
      <c r="K45" s="68"/>
      <c r="L45" s="95"/>
      <c r="M45" s="4"/>
      <c r="N45" s="59"/>
      <c r="O45" s="123"/>
      <c r="P45" s="123"/>
    </row>
    <row r="46" spans="1:16" ht="16.5" customHeight="1" x14ac:dyDescent="0.25">
      <c r="A46" s="139"/>
      <c r="B46" s="140"/>
      <c r="C46" s="140"/>
      <c r="D46" s="140"/>
      <c r="E46" s="140"/>
      <c r="F46" s="140"/>
      <c r="G46" s="140"/>
      <c r="H46" s="140"/>
      <c r="I46" s="140"/>
      <c r="J46" s="141"/>
      <c r="K46" s="68"/>
      <c r="L46" s="95"/>
      <c r="M46" s="4"/>
      <c r="N46" s="59"/>
      <c r="O46" s="107"/>
      <c r="P46" s="107"/>
    </row>
    <row r="47" spans="1:16" ht="16.5" customHeight="1" x14ac:dyDescent="0.25">
      <c r="A47" s="142" t="s">
        <v>68</v>
      </c>
      <c r="B47" s="142"/>
      <c r="C47" s="142"/>
      <c r="D47" s="143"/>
      <c r="E47" s="143"/>
      <c r="F47" s="143"/>
      <c r="G47" s="143"/>
      <c r="H47" s="143"/>
      <c r="I47" s="143"/>
      <c r="J47" s="144"/>
      <c r="K47" s="68"/>
      <c r="L47" s="95"/>
      <c r="M47" s="4"/>
      <c r="N47" s="59"/>
      <c r="O47" s="107"/>
      <c r="P47" s="107"/>
    </row>
    <row r="48" spans="1:16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4"/>
      <c r="P48" s="4"/>
    </row>
    <row r="49" spans="1:16" x14ac:dyDescent="0.25">
      <c r="A49" s="77" t="s">
        <v>69</v>
      </c>
      <c r="B49" s="76"/>
      <c r="C49" s="76"/>
      <c r="D49" s="76"/>
      <c r="E49" s="77" t="s">
        <v>16</v>
      </c>
      <c r="F49" s="77"/>
      <c r="G49" s="33"/>
      <c r="H49" s="33"/>
      <c r="I49" s="33"/>
      <c r="J49" s="33"/>
      <c r="K49" s="4"/>
      <c r="L49" s="4"/>
      <c r="M49" s="4"/>
      <c r="N49" s="4"/>
      <c r="O49" s="73"/>
      <c r="P49" s="4"/>
    </row>
    <row r="50" spans="1:16" ht="11.25" customHeight="1" x14ac:dyDescent="0.25">
      <c r="A50" s="75" t="s">
        <v>44</v>
      </c>
      <c r="B50" s="13"/>
      <c r="C50" s="13"/>
      <c r="D50" s="13"/>
      <c r="E50" s="13" t="s">
        <v>10</v>
      </c>
      <c r="F50" s="13"/>
      <c r="H50" s="15" t="s">
        <v>12</v>
      </c>
      <c r="I50" s="78"/>
      <c r="J50" s="13" t="s">
        <v>11</v>
      </c>
      <c r="K50" s="62"/>
      <c r="L50" s="62"/>
      <c r="M50" s="62"/>
      <c r="N50" s="61"/>
      <c r="O50" s="73"/>
      <c r="P50" s="4"/>
    </row>
    <row r="51" spans="1:16" ht="11.25" customHeight="1" x14ac:dyDescent="0.25">
      <c r="A51" s="75"/>
      <c r="B51" s="13"/>
      <c r="C51" s="13"/>
      <c r="D51" s="13"/>
      <c r="E51" s="13"/>
      <c r="F51" s="13"/>
      <c r="G51" s="13"/>
      <c r="H51" s="78"/>
      <c r="I51" s="78"/>
      <c r="J51" s="78"/>
      <c r="K51" s="62"/>
      <c r="L51" s="62"/>
      <c r="M51" s="62"/>
      <c r="N51" s="61"/>
      <c r="O51" s="73"/>
      <c r="P51" s="4"/>
    </row>
    <row r="52" spans="1:16" x14ac:dyDescent="0.25">
      <c r="A52" s="77" t="s">
        <v>45</v>
      </c>
      <c r="B52" s="77"/>
      <c r="C52" s="77"/>
      <c r="D52" s="77"/>
      <c r="E52" s="77" t="s">
        <v>58</v>
      </c>
      <c r="F52" s="77"/>
      <c r="G52" s="33"/>
      <c r="H52" s="33"/>
      <c r="I52" s="33"/>
      <c r="J52" s="33"/>
      <c r="K52" s="4"/>
      <c r="L52" s="4"/>
      <c r="M52" s="4"/>
      <c r="N52" s="74"/>
      <c r="O52" s="73"/>
      <c r="P52" s="4"/>
    </row>
    <row r="53" spans="1:16" ht="12" customHeight="1" x14ac:dyDescent="0.25">
      <c r="A53" s="75" t="s">
        <v>46</v>
      </c>
      <c r="B53" s="13"/>
      <c r="C53" s="13"/>
      <c r="D53" s="13"/>
      <c r="E53" s="13" t="s">
        <v>10</v>
      </c>
      <c r="F53" s="13"/>
      <c r="H53" s="15" t="s">
        <v>12</v>
      </c>
      <c r="I53" s="78"/>
      <c r="J53" s="13" t="s">
        <v>11</v>
      </c>
      <c r="K53" s="62"/>
      <c r="L53" s="62"/>
      <c r="M53" s="62"/>
      <c r="N53" s="62"/>
      <c r="O53" s="73"/>
      <c r="P53" s="4"/>
    </row>
    <row r="54" spans="1:16" x14ac:dyDescent="0.25">
      <c r="H54" s="4"/>
      <c r="I54" s="4"/>
      <c r="J54" s="4"/>
      <c r="K54" s="4"/>
      <c r="L54" s="4"/>
      <c r="M54" s="4"/>
      <c r="N54" s="74"/>
      <c r="O54" s="73"/>
      <c r="P54" s="4"/>
    </row>
    <row r="55" spans="1:16" x14ac:dyDescent="0.25">
      <c r="K55" s="4"/>
      <c r="L55" s="4"/>
      <c r="M55" s="4"/>
      <c r="N55" s="4"/>
      <c r="O55" s="73"/>
      <c r="P55" s="4"/>
    </row>
  </sheetData>
  <mergeCells count="13">
    <mergeCell ref="A47:C47"/>
    <mergeCell ref="A8:A10"/>
    <mergeCell ref="I8:I10"/>
    <mergeCell ref="J8:J10"/>
    <mergeCell ref="B9:B10"/>
    <mergeCell ref="O45:P45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8">
        <v>34.322400000000002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2016-09-09T05:54:33Z</dcterms:modified>
</cp:coreProperties>
</file>