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60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'Додаток'!$C$11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'Додаток'!$A$1:$H$47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<sst xmlns="http://schemas.openxmlformats.org/spreadsheetml/2006/main" count="75" uniqueCount="68">
  <si>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</si>
  <si>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</si>
  <si>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</si>
  <si>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</si>
  <si>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</si>
  <si>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</si>
  <si>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</si>
  <si>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</si>
  <si>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</si>
  <si>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</si>
  <si>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</si>
  <si>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</si>
  <si>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</si>
  <si>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</si>
  <si>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</si>
  <si>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</si>
  <si>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</si>
  <si>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</si>
  <si>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</si>
  <si>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</si>
  <si>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</si>
  <si>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</si>
  <si>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</si>
  <si>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</si>
  <si>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</si>
  <si>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</si>
  <si>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</si>
  <si>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</si>
  <si>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</si>
  <si>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</si>
  <si>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</si>
  <si>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</si>
  <si>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</si>
  <si>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</si>
  <si>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</si>
  <si>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І.В.Журавель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</si>
  <si>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</si>
  <si>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</si>
  <si>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</si>
  <si>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</si>
  <si>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</si>
  <si>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</si>
  <si>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</si>
  <si>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</si>
  <si>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</si>
  <si>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</si>
  <si>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ГРС  "Лісна Стінка"</t>
  </si>
  <si>
    <t>ГРС  "Савинці"</t>
  </si>
  <si>
    <t>ГРС  "Заліман"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</si>
  <si>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</si>
  <si>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</si>
  <si>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</si>
  <si>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</si>
  <si>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</si>
  <si>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</si>
  <si>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Свідоцтво про атестацію № 100-037/2013 дійсне до  24.10.2017 р.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</si>
  <si>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"Харківгаз"</t>
    </r>
  </si>
  <si>
    <r>
      <rPr>
        <b/>
        <sz val="10"/>
        <rFont val="Arial"/>
        <family val="2"/>
      </rPr>
      <t>ГРС "Восток", "Лісна Стінка", "Савинці",  "Заліман"</t>
    </r>
    <r>
      <rPr>
        <sz val="10"/>
        <rFont val="Arial"/>
        <family val="2"/>
      </rPr>
      <t xml:space="preserve">   магістрального газопроводу  "НОВОПСКОВ-ШЕБЕЛИНКА"</t>
    </r>
  </si>
  <si>
    <r>
      <rPr>
        <sz val="9"/>
        <rFont val="Arial Cyr"/>
        <family val="0"/>
      </rPr>
      <t xml:space="preserve">переданого </t>
    </r>
    <r>
      <rPr>
        <b/>
        <sz val="9"/>
        <rFont val="Arial Cyr"/>
        <family val="0"/>
      </rPr>
      <t xml:space="preserve">''УМГ"Харківтрансгаз" проммайданчик КС Борова Первомайського ЛВУМГ </t>
    </r>
    <r>
      <rPr>
        <sz val="9"/>
        <rFont val="Arial Cyr"/>
        <family val="0"/>
      </rPr>
      <t>та прийнятого</t>
    </r>
    <r>
      <rPr>
        <b/>
        <sz val="9"/>
        <rFont val="Arial Cyr"/>
        <family val="0"/>
      </rPr>
      <t xml:space="preserve"> ПАТ "Харківгаз"</t>
    </r>
  </si>
  <si>
    <r>
      <t xml:space="preserve">по ГРС "Восток", "Лісна Стінка", "Савинці",  "Заліман"  </t>
    </r>
    <r>
      <rPr>
        <sz val="9"/>
        <rFont val="Arial Cyr"/>
        <family val="0"/>
      </rPr>
      <t>з магістрального газопроводу</t>
    </r>
    <r>
      <rPr>
        <b/>
        <sz val="9"/>
        <rFont val="Arial Cyr"/>
        <family val="0"/>
      </rPr>
      <t xml:space="preserve">  "НОВОПСКОВ-ШЕБЕЛИНКА"</t>
    </r>
  </si>
  <si>
    <t>" 31 " травня     2016 р.</t>
  </si>
  <si>
    <t xml:space="preserve"> ГРС "Восток"</t>
  </si>
  <si>
    <t xml:space="preserve"> ПАСПОРТ ФІЗИКО-ХІМІЧНИХ ПОКАЗНИКІВ ПРИРОДНОГО ГАЗУ № 19-26 серпень</t>
  </si>
  <si>
    <t>49,91,38</t>
  </si>
  <si>
    <t>2 вересня 2016 р.</t>
  </si>
  <si>
    <r>
      <t xml:space="preserve"> з </t>
    </r>
    <r>
      <rPr>
        <b/>
        <sz val="10"/>
        <rFont val="Arial"/>
        <family val="2"/>
      </rPr>
      <t xml:space="preserve"> 01.08.2016  р.</t>
    </r>
    <r>
      <rPr>
        <sz val="10"/>
        <rFont val="Arial"/>
        <family val="2"/>
      </rPr>
      <t xml:space="preserve">  по</t>
    </r>
    <r>
      <rPr>
        <b/>
        <sz val="10"/>
        <rFont val="Arial"/>
        <family val="2"/>
      </rPr>
      <t xml:space="preserve"> 31.08.2016р.</t>
    </r>
  </si>
  <si>
    <t>Додаток до  ПАСПОРТА ФІЗИКО-ХІМІЧНИХ ПОКАЗНИКІВ ПРИРОДНОГО ГАЗУ № 19-26 серпень</t>
  </si>
  <si>
    <r>
      <t xml:space="preserve"> з </t>
    </r>
    <r>
      <rPr>
        <b/>
        <sz val="10"/>
        <rFont val="Arial"/>
        <family val="2"/>
      </rPr>
      <t xml:space="preserve"> 01.08.2016 р.</t>
    </r>
    <r>
      <rPr>
        <sz val="10"/>
        <rFont val="Arial"/>
        <family val="2"/>
      </rPr>
      <t xml:space="preserve">  по</t>
    </r>
    <r>
      <rPr>
        <b/>
        <sz val="10"/>
        <rFont val="Arial"/>
        <family val="2"/>
      </rPr>
      <t xml:space="preserve"> 31.08.2016 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</si>
</sst>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82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71" fontId="80" fillId="0" borderId="10" xfId="0" applyNumberFormat="1" applyFont="1" applyBorder="1" applyAlignment="1">
      <alignment horizontal="center" wrapText="1"/>
    </xf>
    <xf numFmtId="169" fontId="80" fillId="0" borderId="10" xfId="0" applyNumberFormat="1" applyFont="1" applyBorder="1" applyAlignment="1">
      <alignment horizontal="center" wrapText="1"/>
    </xf>
    <xf numFmtId="171" fontId="80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2" fillId="0" borderId="0" xfId="0" applyFont="1" applyBorder="1" applyAlignment="1">
      <alignment horizontal="right"/>
    </xf>
    <xf numFmtId="2" fontId="4" fillId="0" borderId="13" xfId="0" applyNumberFormat="1" applyFont="1" applyBorder="1" applyAlignment="1">
      <alignment horizont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28" fillId="0" borderId="15" xfId="0" applyNumberFormat="1" applyFont="1" applyBorder="1" applyAlignment="1">
      <alignment horizontal="center" vertical="center" wrapText="1"/>
    </xf>
    <xf numFmtId="171" fontId="0" fillId="0" borderId="10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1" fontId="15" fillId="0" borderId="16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24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92" fillId="0" borderId="27" xfId="0" applyFont="1" applyBorder="1" applyAlignment="1">
      <alignment horizontal="center" vertical="center" textRotation="90" wrapText="1"/>
    </xf>
    <xf numFmtId="0" fontId="92" fillId="0" borderId="28" xfId="0" applyFont="1" applyBorder="1" applyAlignment="1">
      <alignment horizontal="center" vertical="center" textRotation="90" wrapText="1"/>
    </xf>
    <xf numFmtId="0" fontId="92" fillId="0" borderId="29" xfId="0" applyFont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view="pageBreakPreview" zoomScaleSheetLayoutView="100" zoomScalePageLayoutView="0" workbookViewId="0" topLeftCell="A4">
      <selection activeCell="A12" sqref="A1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8.125" style="0" customWidth="1"/>
    <col min="21" max="21" width="8.003906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54" t="s">
        <v>25</v>
      </c>
      <c r="T1" s="54"/>
      <c r="U1" s="54"/>
      <c r="V1" s="54"/>
      <c r="W1" s="54"/>
      <c r="X1" s="54"/>
      <c r="Y1" s="55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54" t="s">
        <v>44</v>
      </c>
      <c r="T2" s="54"/>
      <c r="U2" s="54"/>
      <c r="V2" s="54"/>
      <c r="W2" s="54"/>
      <c r="X2" s="54"/>
      <c r="Y2" s="55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54" t="s">
        <v>45</v>
      </c>
      <c r="T3" s="54"/>
      <c r="U3" s="54"/>
      <c r="V3" s="54"/>
      <c r="W3" s="54"/>
      <c r="X3" s="54"/>
      <c r="Y3" s="56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54" t="s">
        <v>26</v>
      </c>
      <c r="T4" s="54"/>
      <c r="U4" s="54"/>
      <c r="V4" s="54"/>
      <c r="W4" s="54"/>
      <c r="X4" s="54"/>
      <c r="Y4" s="56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54" t="s">
        <v>55</v>
      </c>
      <c r="T5" s="54"/>
      <c r="U5" s="54"/>
      <c r="V5" s="54"/>
      <c r="W5" s="54"/>
      <c r="X5" s="54"/>
      <c r="Y5" s="56"/>
      <c r="AA5" s="34"/>
    </row>
    <row r="6" spans="2:27" ht="15" hidden="1">
      <c r="B6" s="3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1:27" ht="18" customHeight="1">
      <c r="A7" s="93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34"/>
      <c r="AA7" s="34"/>
    </row>
    <row r="8" spans="1:27" ht="18" customHeight="1">
      <c r="A8" s="94" t="s">
        <v>56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34"/>
      <c r="AA8" s="34"/>
    </row>
    <row r="9" spans="1:27" ht="18" customHeight="1">
      <c r="A9" s="95" t="s">
        <v>57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34"/>
    </row>
    <row r="10" spans="1:27" ht="18" customHeight="1">
      <c r="A10" s="95" t="s">
        <v>65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57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97" t="s">
        <v>24</v>
      </c>
      <c r="C12" s="100" t="s">
        <v>16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2"/>
      <c r="O12" s="100" t="s">
        <v>5</v>
      </c>
      <c r="P12" s="101"/>
      <c r="Q12" s="101"/>
      <c r="R12" s="101"/>
      <c r="S12" s="101"/>
      <c r="T12" s="101"/>
      <c r="U12" s="107" t="s">
        <v>20</v>
      </c>
      <c r="V12" s="97" t="s">
        <v>21</v>
      </c>
      <c r="W12" s="97" t="s">
        <v>29</v>
      </c>
      <c r="X12" s="97" t="s">
        <v>23</v>
      </c>
      <c r="Y12" s="106" t="s">
        <v>22</v>
      </c>
      <c r="Z12" s="47"/>
      <c r="AB12" s="5"/>
      <c r="AC12"/>
    </row>
    <row r="13" spans="2:29" ht="48.75" customHeight="1">
      <c r="B13" s="98"/>
      <c r="C13" s="104" t="s">
        <v>1</v>
      </c>
      <c r="D13" s="96" t="s">
        <v>2</v>
      </c>
      <c r="E13" s="96" t="s">
        <v>3</v>
      </c>
      <c r="F13" s="96" t="s">
        <v>4</v>
      </c>
      <c r="G13" s="96" t="s">
        <v>7</v>
      </c>
      <c r="H13" s="96" t="s">
        <v>8</v>
      </c>
      <c r="I13" s="96" t="s">
        <v>9</v>
      </c>
      <c r="J13" s="96" t="s">
        <v>10</v>
      </c>
      <c r="K13" s="96" t="s">
        <v>11</v>
      </c>
      <c r="L13" s="96" t="s">
        <v>12</v>
      </c>
      <c r="M13" s="97" t="s">
        <v>13</v>
      </c>
      <c r="N13" s="97" t="s">
        <v>14</v>
      </c>
      <c r="O13" s="97" t="s">
        <v>6</v>
      </c>
      <c r="P13" s="97" t="s">
        <v>17</v>
      </c>
      <c r="Q13" s="97" t="s">
        <v>27</v>
      </c>
      <c r="R13" s="97" t="s">
        <v>18</v>
      </c>
      <c r="S13" s="97" t="s">
        <v>28</v>
      </c>
      <c r="T13" s="97" t="s">
        <v>19</v>
      </c>
      <c r="U13" s="108"/>
      <c r="V13" s="98"/>
      <c r="W13" s="98"/>
      <c r="X13" s="98"/>
      <c r="Y13" s="98"/>
      <c r="Z13" s="2"/>
      <c r="AB13" s="5"/>
      <c r="AC13"/>
    </row>
    <row r="14" spans="2:29" ht="15.75" customHeight="1">
      <c r="B14" s="98"/>
      <c r="C14" s="104"/>
      <c r="D14" s="96"/>
      <c r="E14" s="96"/>
      <c r="F14" s="96"/>
      <c r="G14" s="96"/>
      <c r="H14" s="96"/>
      <c r="I14" s="96"/>
      <c r="J14" s="96"/>
      <c r="K14" s="96"/>
      <c r="L14" s="96"/>
      <c r="M14" s="98"/>
      <c r="N14" s="98"/>
      <c r="O14" s="98"/>
      <c r="P14" s="98"/>
      <c r="Q14" s="98"/>
      <c r="R14" s="98"/>
      <c r="S14" s="98"/>
      <c r="T14" s="98"/>
      <c r="U14" s="108"/>
      <c r="V14" s="98"/>
      <c r="W14" s="98"/>
      <c r="X14" s="98"/>
      <c r="Y14" s="98"/>
      <c r="Z14" s="2"/>
      <c r="AB14" s="5"/>
      <c r="AC14"/>
    </row>
    <row r="15" spans="2:29" ht="30" customHeight="1">
      <c r="B15" s="99"/>
      <c r="C15" s="104"/>
      <c r="D15" s="96"/>
      <c r="E15" s="96"/>
      <c r="F15" s="96"/>
      <c r="G15" s="96"/>
      <c r="H15" s="96"/>
      <c r="I15" s="96"/>
      <c r="J15" s="96"/>
      <c r="K15" s="96"/>
      <c r="L15" s="96"/>
      <c r="M15" s="105"/>
      <c r="N15" s="105"/>
      <c r="O15" s="105"/>
      <c r="P15" s="105"/>
      <c r="Q15" s="105"/>
      <c r="R15" s="105"/>
      <c r="S15" s="105"/>
      <c r="T15" s="105"/>
      <c r="U15" s="109"/>
      <c r="V15" s="105"/>
      <c r="W15" s="105"/>
      <c r="X15" s="105"/>
      <c r="Y15" s="105"/>
      <c r="Z15" s="2"/>
      <c r="AB15" s="5"/>
      <c r="AC15"/>
    </row>
    <row r="16" spans="2:29" ht="12.75">
      <c r="B16" s="14">
        <v>1</v>
      </c>
      <c r="C16" s="82">
        <v>92.6775</v>
      </c>
      <c r="D16" s="83">
        <v>4.0744</v>
      </c>
      <c r="E16" s="83">
        <v>0.9602</v>
      </c>
      <c r="F16" s="83">
        <v>0.1235</v>
      </c>
      <c r="G16" s="83">
        <v>0.1993</v>
      </c>
      <c r="H16" s="83">
        <v>0.0118</v>
      </c>
      <c r="I16" s="83">
        <v>0.061</v>
      </c>
      <c r="J16" s="83">
        <v>0.048</v>
      </c>
      <c r="K16" s="83">
        <v>0.1363</v>
      </c>
      <c r="L16" s="83">
        <v>0.0116</v>
      </c>
      <c r="M16" s="83">
        <v>1.4572</v>
      </c>
      <c r="N16" s="83">
        <v>0.2392</v>
      </c>
      <c r="O16" s="83">
        <v>0.726</v>
      </c>
      <c r="P16" s="84">
        <v>34.9745</v>
      </c>
      <c r="Q16" s="84">
        <v>8353.52</v>
      </c>
      <c r="R16" s="84">
        <v>38.7285</v>
      </c>
      <c r="S16" s="84">
        <v>9250.14</v>
      </c>
      <c r="T16" s="84">
        <v>49.8825</v>
      </c>
      <c r="U16" s="8">
        <v>-9.6</v>
      </c>
      <c r="V16" s="8">
        <v>-10.2</v>
      </c>
      <c r="W16" s="83"/>
      <c r="X16" s="35"/>
      <c r="Y16" s="15"/>
      <c r="AA16" s="3">
        <f aca="true" t="shared" si="0" ref="AA16:AA46">SUM(C16:N16)</f>
        <v>100</v>
      </c>
      <c r="AB16" s="29" t="str">
        <f>IF(AA16=100,"ОК"," ")</f>
        <v>ОК</v>
      </c>
      <c r="AC16"/>
    </row>
    <row r="17" spans="2:29" ht="12.75">
      <c r="B17" s="14">
        <v>2</v>
      </c>
      <c r="C17" s="82">
        <v>92.6824</v>
      </c>
      <c r="D17" s="83">
        <v>4.0651</v>
      </c>
      <c r="E17" s="83">
        <v>0.9617</v>
      </c>
      <c r="F17" s="83">
        <v>0.1231</v>
      </c>
      <c r="G17" s="83">
        <v>0.1983</v>
      </c>
      <c r="H17" s="83">
        <v>0.0118</v>
      </c>
      <c r="I17" s="83">
        <v>0.0609</v>
      </c>
      <c r="J17" s="83">
        <v>0.0478</v>
      </c>
      <c r="K17" s="83">
        <v>0.1227</v>
      </c>
      <c r="L17" s="83">
        <v>0.0146</v>
      </c>
      <c r="M17" s="83">
        <v>1.4722</v>
      </c>
      <c r="N17" s="83">
        <v>0.2394</v>
      </c>
      <c r="O17" s="83">
        <v>0.7257</v>
      </c>
      <c r="P17" s="84">
        <v>34.9476</v>
      </c>
      <c r="Q17" s="84">
        <v>8347.09</v>
      </c>
      <c r="R17" s="84">
        <v>38.6994</v>
      </c>
      <c r="S17" s="84">
        <v>9243.19</v>
      </c>
      <c r="T17" s="84">
        <v>49.858</v>
      </c>
      <c r="U17" s="8"/>
      <c r="V17" s="8"/>
      <c r="W17" s="83"/>
      <c r="X17" s="35"/>
      <c r="Y17" s="15"/>
      <c r="AA17" s="3">
        <f t="shared" si="0"/>
        <v>99.99999999999999</v>
      </c>
      <c r="AB17" s="29" t="str">
        <f>IF(AA17=100,"ОК"," ")</f>
        <v>ОК</v>
      </c>
      <c r="AC17"/>
    </row>
    <row r="18" spans="2:29" ht="12.75">
      <c r="B18" s="14">
        <v>3</v>
      </c>
      <c r="C18" s="82">
        <v>92.7929</v>
      </c>
      <c r="D18" s="83">
        <v>4.0347</v>
      </c>
      <c r="E18" s="83">
        <v>0.9322</v>
      </c>
      <c r="F18" s="83">
        <v>0.1213</v>
      </c>
      <c r="G18" s="83">
        <v>0.1934</v>
      </c>
      <c r="H18" s="83">
        <v>0.0084</v>
      </c>
      <c r="I18" s="83">
        <v>0.0583</v>
      </c>
      <c r="J18" s="83">
        <v>0.0462</v>
      </c>
      <c r="K18" s="83">
        <v>0.1214</v>
      </c>
      <c r="L18" s="83">
        <v>0.0083</v>
      </c>
      <c r="M18" s="83">
        <v>1.4675</v>
      </c>
      <c r="N18" s="83">
        <v>0.2155</v>
      </c>
      <c r="O18" s="83">
        <v>0.7245</v>
      </c>
      <c r="P18" s="84">
        <v>34.9214</v>
      </c>
      <c r="Q18" s="84">
        <v>8340.83</v>
      </c>
      <c r="R18" s="84">
        <v>38.6718</v>
      </c>
      <c r="S18" s="84">
        <v>9236.6</v>
      </c>
      <c r="T18" s="84">
        <v>49.8637</v>
      </c>
      <c r="U18" s="8"/>
      <c r="V18" s="8"/>
      <c r="W18" s="83"/>
      <c r="X18" s="15"/>
      <c r="Y18" s="15"/>
      <c r="AA18" s="3">
        <f t="shared" si="0"/>
        <v>100.0001</v>
      </c>
      <c r="AB18" s="29" t="str">
        <f>IF(AA18=100,"ОК"," ")</f>
        <v> </v>
      </c>
      <c r="AC18"/>
    </row>
    <row r="19" spans="2:29" ht="12.75">
      <c r="B19" s="92">
        <v>4</v>
      </c>
      <c r="C19" s="83">
        <v>92.7161</v>
      </c>
      <c r="D19" s="83">
        <v>4.082</v>
      </c>
      <c r="E19" s="83">
        <v>0.959</v>
      </c>
      <c r="F19" s="83">
        <v>0.123</v>
      </c>
      <c r="G19" s="83">
        <v>0.2006</v>
      </c>
      <c r="H19" s="83">
        <v>0.0127</v>
      </c>
      <c r="I19" s="83">
        <v>0.0623</v>
      </c>
      <c r="J19" s="83">
        <v>0.0494</v>
      </c>
      <c r="K19" s="83">
        <v>0.1373</v>
      </c>
      <c r="L19" s="83">
        <v>0.0118</v>
      </c>
      <c r="M19" s="83">
        <v>1.4352</v>
      </c>
      <c r="N19" s="83">
        <v>0.2108</v>
      </c>
      <c r="O19" s="83">
        <v>0.7257</v>
      </c>
      <c r="P19" s="84">
        <v>34.998</v>
      </c>
      <c r="Q19" s="84">
        <v>8359.13</v>
      </c>
      <c r="R19" s="84">
        <v>38.7543</v>
      </c>
      <c r="S19" s="84">
        <v>9256.31</v>
      </c>
      <c r="T19" s="84">
        <v>49.9256</v>
      </c>
      <c r="U19" s="88"/>
      <c r="V19" s="88"/>
      <c r="W19" s="83"/>
      <c r="X19" s="80"/>
      <c r="Y19" s="81"/>
      <c r="Z19" s="79"/>
      <c r="AA19" s="3">
        <f t="shared" si="0"/>
        <v>100.00019999999998</v>
      </c>
      <c r="AB19" s="29" t="str">
        <f aca="true" t="shared" si="1" ref="AB19:AB46">IF(AA19=100,"ОК"," ")</f>
        <v> </v>
      </c>
      <c r="AC19"/>
    </row>
    <row r="20" spans="2:29" ht="12.75">
      <c r="B20" s="14">
        <v>5</v>
      </c>
      <c r="C20" s="82">
        <v>92.5699</v>
      </c>
      <c r="D20" s="83">
        <v>4.1347</v>
      </c>
      <c r="E20" s="83">
        <v>0.9755</v>
      </c>
      <c r="F20" s="83">
        <v>0.1249</v>
      </c>
      <c r="G20" s="83">
        <v>0.2003</v>
      </c>
      <c r="H20" s="83">
        <v>0.0117</v>
      </c>
      <c r="I20" s="83">
        <v>0.0609</v>
      </c>
      <c r="J20" s="83">
        <v>0.0485</v>
      </c>
      <c r="K20" s="83">
        <v>0.1345</v>
      </c>
      <c r="L20" s="83">
        <v>0.0106</v>
      </c>
      <c r="M20" s="83">
        <v>1.4574</v>
      </c>
      <c r="N20" s="83">
        <v>0.2711</v>
      </c>
      <c r="O20" s="83">
        <v>0.7269</v>
      </c>
      <c r="P20" s="84">
        <v>34.9877</v>
      </c>
      <c r="Q20" s="84">
        <v>8356.67</v>
      </c>
      <c r="R20" s="84">
        <v>38.7422</v>
      </c>
      <c r="S20" s="84">
        <v>9253.42</v>
      </c>
      <c r="T20" s="84">
        <v>49.8694</v>
      </c>
      <c r="U20" s="8"/>
      <c r="V20" s="8"/>
      <c r="W20" s="83"/>
      <c r="X20" s="35"/>
      <c r="Y20" s="15"/>
      <c r="AA20" s="3">
        <f t="shared" si="0"/>
        <v>100.00000000000001</v>
      </c>
      <c r="AB20" s="29" t="str">
        <f t="shared" si="1"/>
        <v>ОК</v>
      </c>
      <c r="AC20"/>
    </row>
    <row r="21" spans="2:29" ht="12.75">
      <c r="B21" s="14">
        <v>6</v>
      </c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4"/>
      <c r="R21" s="84"/>
      <c r="S21" s="84"/>
      <c r="T21" s="84"/>
      <c r="U21" s="8"/>
      <c r="V21" s="8"/>
      <c r="W21" s="83"/>
      <c r="X21" s="35"/>
      <c r="Y21" s="15"/>
      <c r="AA21" s="3">
        <f t="shared" si="0"/>
        <v>0</v>
      </c>
      <c r="AB21" s="29" t="str">
        <f t="shared" si="1"/>
        <v> </v>
      </c>
      <c r="AC21"/>
    </row>
    <row r="22" spans="2:29" ht="12.75">
      <c r="B22" s="14">
        <v>7</v>
      </c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84"/>
      <c r="R22" s="84"/>
      <c r="S22" s="84"/>
      <c r="T22" s="84"/>
      <c r="U22" s="8"/>
      <c r="V22" s="8"/>
      <c r="W22" s="83"/>
      <c r="X22" s="35"/>
      <c r="Y22" s="15"/>
      <c r="AA22" s="3">
        <f t="shared" si="0"/>
        <v>0</v>
      </c>
      <c r="AB22" s="29" t="str">
        <f t="shared" si="1"/>
        <v> </v>
      </c>
      <c r="AC22"/>
    </row>
    <row r="23" spans="2:29" ht="12.75">
      <c r="B23" s="14">
        <v>8</v>
      </c>
      <c r="C23" s="82">
        <v>92.5881</v>
      </c>
      <c r="D23" s="83">
        <v>4.1046</v>
      </c>
      <c r="E23" s="83">
        <v>0.9753</v>
      </c>
      <c r="F23" s="83">
        <v>0.1247</v>
      </c>
      <c r="G23" s="83">
        <v>0.2008</v>
      </c>
      <c r="H23" s="83">
        <v>0.0124</v>
      </c>
      <c r="I23" s="83">
        <v>0.0615</v>
      </c>
      <c r="J23" s="83">
        <v>0.0485</v>
      </c>
      <c r="K23" s="83">
        <v>0.1342</v>
      </c>
      <c r="L23" s="83">
        <v>0.0112</v>
      </c>
      <c r="M23" s="83">
        <v>1.474</v>
      </c>
      <c r="N23" s="83">
        <v>0.2646</v>
      </c>
      <c r="O23" s="83">
        <v>0.7248</v>
      </c>
      <c r="P23" s="84">
        <v>34.9772</v>
      </c>
      <c r="Q23" s="84">
        <v>8354.16</v>
      </c>
      <c r="R23" s="84">
        <v>38.7308</v>
      </c>
      <c r="S23" s="84">
        <v>9250.69</v>
      </c>
      <c r="T23" s="84">
        <v>49.8596</v>
      </c>
      <c r="U23" s="8">
        <v>-8.1</v>
      </c>
      <c r="V23" s="8">
        <v>10.2</v>
      </c>
      <c r="W23" s="35"/>
      <c r="X23" s="35"/>
      <c r="Y23" s="15"/>
      <c r="AA23" s="3">
        <f t="shared" si="0"/>
        <v>99.99990000000003</v>
      </c>
      <c r="AB23" s="29" t="str">
        <f t="shared" si="1"/>
        <v> </v>
      </c>
      <c r="AC23"/>
    </row>
    <row r="24" spans="2:29" ht="15" customHeight="1">
      <c r="B24" s="14">
        <v>9</v>
      </c>
      <c r="C24" s="82">
        <v>92.5598</v>
      </c>
      <c r="D24" s="83">
        <v>4.1021</v>
      </c>
      <c r="E24" s="83">
        <v>0.9865</v>
      </c>
      <c r="F24" s="83">
        <v>0.1267</v>
      </c>
      <c r="G24" s="83">
        <v>0.2044</v>
      </c>
      <c r="H24" s="83">
        <v>0.0124</v>
      </c>
      <c r="I24" s="83">
        <v>0.0624</v>
      </c>
      <c r="J24" s="83">
        <v>0.0492</v>
      </c>
      <c r="K24" s="83">
        <v>0.142</v>
      </c>
      <c r="L24" s="83">
        <v>0.0123</v>
      </c>
      <c r="M24" s="83">
        <v>1.4911</v>
      </c>
      <c r="N24" s="83">
        <v>0.251</v>
      </c>
      <c r="O24" s="83">
        <v>0.7272</v>
      </c>
      <c r="P24" s="84">
        <v>34.9969</v>
      </c>
      <c r="Q24" s="84">
        <v>8358.87</v>
      </c>
      <c r="R24" s="84">
        <v>38.7519</v>
      </c>
      <c r="S24" s="84">
        <v>9255.73</v>
      </c>
      <c r="T24" s="84">
        <v>49.8725</v>
      </c>
      <c r="U24" s="8"/>
      <c r="V24" s="8"/>
      <c r="W24" s="37"/>
      <c r="X24" s="37"/>
      <c r="Y24" s="37"/>
      <c r="AA24" s="3">
        <f t="shared" si="0"/>
        <v>99.99990000000001</v>
      </c>
      <c r="AB24" s="29" t="str">
        <f t="shared" si="1"/>
        <v> </v>
      </c>
      <c r="AC24"/>
    </row>
    <row r="25" spans="2:29" ht="12.75">
      <c r="B25" s="14">
        <v>10</v>
      </c>
      <c r="C25" s="82">
        <v>92.5916</v>
      </c>
      <c r="D25" s="83">
        <v>4.1157</v>
      </c>
      <c r="E25" s="83">
        <v>0.9855</v>
      </c>
      <c r="F25" s="83">
        <v>0.1259</v>
      </c>
      <c r="G25" s="83">
        <v>0.2017</v>
      </c>
      <c r="H25" s="83">
        <v>0.0123</v>
      </c>
      <c r="I25" s="83">
        <v>0.0605</v>
      </c>
      <c r="J25" s="83">
        <v>0.048</v>
      </c>
      <c r="K25" s="83">
        <v>0.1322</v>
      </c>
      <c r="L25" s="83">
        <v>0.0108</v>
      </c>
      <c r="M25" s="83">
        <v>1.4504</v>
      </c>
      <c r="N25" s="83">
        <v>0.2654</v>
      </c>
      <c r="O25" s="83">
        <v>0.7268</v>
      </c>
      <c r="P25" s="84">
        <v>34.9906</v>
      </c>
      <c r="Q25" s="84">
        <v>8357.36</v>
      </c>
      <c r="R25" s="84">
        <v>38.7455</v>
      </c>
      <c r="S25" s="84">
        <v>9254.2</v>
      </c>
      <c r="T25" s="84">
        <v>49.878</v>
      </c>
      <c r="U25" s="8"/>
      <c r="V25" s="8"/>
      <c r="W25" s="35"/>
      <c r="X25" s="35"/>
      <c r="Y25" s="15"/>
      <c r="AA25" s="3">
        <f t="shared" si="0"/>
        <v>100.00000000000001</v>
      </c>
      <c r="AB25" s="29" t="str">
        <f t="shared" si="1"/>
        <v>ОК</v>
      </c>
      <c r="AC25"/>
    </row>
    <row r="26" spans="2:29" ht="12.75">
      <c r="B26" s="14">
        <v>11</v>
      </c>
      <c r="C26" s="89">
        <v>92.598</v>
      </c>
      <c r="D26" s="89">
        <v>4.0934</v>
      </c>
      <c r="E26" s="89">
        <v>0.9711</v>
      </c>
      <c r="F26" s="89">
        <v>0.1248</v>
      </c>
      <c r="G26" s="89">
        <v>0.2004</v>
      </c>
      <c r="H26" s="89">
        <v>0.0115</v>
      </c>
      <c r="I26" s="89">
        <v>0.067</v>
      </c>
      <c r="J26" s="89">
        <v>0.049</v>
      </c>
      <c r="K26" s="89">
        <v>0.1462</v>
      </c>
      <c r="L26" s="89">
        <v>0.0093</v>
      </c>
      <c r="M26" s="89">
        <v>1.4951</v>
      </c>
      <c r="N26" s="89">
        <v>0.2344</v>
      </c>
      <c r="O26" s="89">
        <v>0.7269</v>
      </c>
      <c r="P26" s="88">
        <v>34.9962</v>
      </c>
      <c r="Q26" s="88">
        <v>8358.7</v>
      </c>
      <c r="R26" s="88">
        <v>38.7514</v>
      </c>
      <c r="S26" s="88">
        <v>9255.61</v>
      </c>
      <c r="T26" s="88">
        <v>49.883</v>
      </c>
      <c r="U26" s="90"/>
      <c r="V26" s="8"/>
      <c r="W26" s="83"/>
      <c r="X26" s="35"/>
      <c r="Y26" s="15"/>
      <c r="AA26" s="3">
        <f t="shared" si="0"/>
        <v>100.00019999999998</v>
      </c>
      <c r="AB26" s="29" t="str">
        <f t="shared" si="1"/>
        <v> </v>
      </c>
      <c r="AC26"/>
    </row>
    <row r="27" spans="2:29" ht="12.75">
      <c r="B27" s="14">
        <v>12</v>
      </c>
      <c r="C27" s="82">
        <v>92.6028</v>
      </c>
      <c r="D27" s="83">
        <v>4.1164</v>
      </c>
      <c r="E27" s="83">
        <v>0.9757</v>
      </c>
      <c r="F27" s="83">
        <v>0.1247</v>
      </c>
      <c r="G27" s="83">
        <v>0.1993</v>
      </c>
      <c r="H27" s="83">
        <v>0.0111</v>
      </c>
      <c r="I27" s="83">
        <v>0.0638</v>
      </c>
      <c r="J27" s="83">
        <v>0.0472</v>
      </c>
      <c r="K27" s="83">
        <v>0.1363</v>
      </c>
      <c r="L27" s="83">
        <v>0.0088</v>
      </c>
      <c r="M27" s="83">
        <v>1.4622</v>
      </c>
      <c r="N27" s="83">
        <v>0.2517</v>
      </c>
      <c r="O27" s="83">
        <v>0.7267</v>
      </c>
      <c r="P27" s="84">
        <v>34.9909</v>
      </c>
      <c r="Q27" s="84">
        <v>8357.43</v>
      </c>
      <c r="R27" s="84">
        <v>38.7458</v>
      </c>
      <c r="S27" s="84">
        <v>9254.28</v>
      </c>
      <c r="T27" s="84">
        <v>49.8832</v>
      </c>
      <c r="U27" s="83"/>
      <c r="V27" s="8"/>
      <c r="W27" s="83"/>
      <c r="X27" s="35"/>
      <c r="Y27" s="15"/>
      <c r="AA27" s="3">
        <f t="shared" si="0"/>
        <v>100</v>
      </c>
      <c r="AB27" s="29" t="str">
        <f t="shared" si="1"/>
        <v>ОК</v>
      </c>
      <c r="AC27"/>
    </row>
    <row r="28" spans="2:29" ht="12.75">
      <c r="B28" s="14">
        <v>13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8"/>
      <c r="Q28" s="88"/>
      <c r="R28" s="88"/>
      <c r="S28" s="88"/>
      <c r="T28" s="88"/>
      <c r="U28" s="90"/>
      <c r="V28" s="8"/>
      <c r="W28" s="83"/>
      <c r="X28" s="35"/>
      <c r="Y28" s="15"/>
      <c r="AA28" s="3">
        <f t="shared" si="0"/>
        <v>0</v>
      </c>
      <c r="AB28" s="29" t="str">
        <f t="shared" si="1"/>
        <v> </v>
      </c>
      <c r="AC28"/>
    </row>
    <row r="29" spans="2:29" ht="12.75">
      <c r="B29" s="14">
        <v>14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8"/>
      <c r="Q29" s="88"/>
      <c r="R29" s="88"/>
      <c r="S29" s="88"/>
      <c r="T29" s="88"/>
      <c r="U29" s="91"/>
      <c r="V29" s="8"/>
      <c r="W29" s="83"/>
      <c r="X29" s="35"/>
      <c r="Y29" s="15"/>
      <c r="AA29" s="3">
        <f t="shared" si="0"/>
        <v>0</v>
      </c>
      <c r="AB29" s="29" t="str">
        <f t="shared" si="1"/>
        <v> </v>
      </c>
      <c r="AC29"/>
    </row>
    <row r="30" spans="2:29" ht="12.75">
      <c r="B30" s="14">
        <v>15</v>
      </c>
      <c r="C30" s="82">
        <v>92.6788</v>
      </c>
      <c r="D30" s="83">
        <v>4.075</v>
      </c>
      <c r="E30" s="83">
        <v>0.9593</v>
      </c>
      <c r="F30" s="83">
        <v>0.1227</v>
      </c>
      <c r="G30" s="83">
        <v>0.1978</v>
      </c>
      <c r="H30" s="83">
        <v>0.0117</v>
      </c>
      <c r="I30" s="83">
        <v>0.0651</v>
      </c>
      <c r="J30" s="83">
        <v>0.0484</v>
      </c>
      <c r="K30" s="83">
        <v>0.1405</v>
      </c>
      <c r="L30" s="83">
        <v>0.0124</v>
      </c>
      <c r="M30" s="83">
        <v>1.501</v>
      </c>
      <c r="N30" s="83">
        <v>0.1873</v>
      </c>
      <c r="O30" s="83">
        <v>0.7258</v>
      </c>
      <c r="P30" s="84">
        <v>34.9846</v>
      </c>
      <c r="Q30" s="84">
        <v>8355.93</v>
      </c>
      <c r="R30" s="84">
        <v>38.7394</v>
      </c>
      <c r="S30" s="84">
        <v>9252.75</v>
      </c>
      <c r="T30" s="84">
        <v>49.9037</v>
      </c>
      <c r="U30" s="8"/>
      <c r="V30" s="8"/>
      <c r="W30" s="83"/>
      <c r="X30" s="35"/>
      <c r="Y30" s="15"/>
      <c r="AA30" s="3">
        <f t="shared" si="0"/>
        <v>100</v>
      </c>
      <c r="AB30" s="29" t="str">
        <f t="shared" si="1"/>
        <v>ОК</v>
      </c>
      <c r="AC30"/>
    </row>
    <row r="31" spans="2:29" ht="12.75">
      <c r="B31" s="16">
        <v>16</v>
      </c>
      <c r="C31" s="85">
        <v>92.7</v>
      </c>
      <c r="D31" s="83">
        <v>4.0756</v>
      </c>
      <c r="E31" s="83">
        <v>0.9512</v>
      </c>
      <c r="F31" s="83">
        <v>0.122</v>
      </c>
      <c r="G31" s="83">
        <v>0.1974</v>
      </c>
      <c r="H31" s="83">
        <v>0.0116</v>
      </c>
      <c r="I31" s="83">
        <v>0.0622</v>
      </c>
      <c r="J31" s="83">
        <v>0.0477</v>
      </c>
      <c r="K31" s="83">
        <v>0.1351</v>
      </c>
      <c r="L31" s="83">
        <v>0.0124</v>
      </c>
      <c r="M31" s="83">
        <v>1.4498</v>
      </c>
      <c r="N31" s="83">
        <v>0.2351</v>
      </c>
      <c r="O31" s="83">
        <v>0.7258</v>
      </c>
      <c r="P31" s="84">
        <v>34.9701</v>
      </c>
      <c r="Q31" s="84">
        <v>8352.46</v>
      </c>
      <c r="R31" s="84">
        <v>38.7239</v>
      </c>
      <c r="S31" s="84">
        <v>9249.04</v>
      </c>
      <c r="T31" s="84">
        <v>49.8856</v>
      </c>
      <c r="U31" s="8">
        <v>11.6</v>
      </c>
      <c r="V31" s="8"/>
      <c r="W31" s="83"/>
      <c r="X31" s="35"/>
      <c r="Y31" s="15"/>
      <c r="AA31" s="3">
        <f t="shared" si="0"/>
        <v>100.0001</v>
      </c>
      <c r="AB31" s="29" t="str">
        <f t="shared" si="1"/>
        <v> </v>
      </c>
      <c r="AC31"/>
    </row>
    <row r="32" spans="2:29" ht="12.75">
      <c r="B32" s="16">
        <v>17</v>
      </c>
      <c r="C32" s="85">
        <v>92.8145</v>
      </c>
      <c r="D32" s="83">
        <v>4.0453</v>
      </c>
      <c r="E32" s="83">
        <v>0.9381</v>
      </c>
      <c r="F32" s="83">
        <v>0.121</v>
      </c>
      <c r="G32" s="83">
        <v>0.194</v>
      </c>
      <c r="H32" s="83">
        <v>0.0113</v>
      </c>
      <c r="I32" s="83">
        <v>0.0621</v>
      </c>
      <c r="J32" s="83">
        <v>0.0472</v>
      </c>
      <c r="K32" s="83">
        <v>0.1344</v>
      </c>
      <c r="L32" s="83">
        <v>0.0099</v>
      </c>
      <c r="M32" s="83">
        <v>1.4267</v>
      </c>
      <c r="N32" s="83">
        <v>0.1955</v>
      </c>
      <c r="O32" s="83">
        <v>0.7247</v>
      </c>
      <c r="P32" s="84">
        <v>34.972</v>
      </c>
      <c r="Q32" s="84">
        <v>8352.92</v>
      </c>
      <c r="R32" s="84">
        <v>38.7268</v>
      </c>
      <c r="S32" s="84">
        <v>9249.74</v>
      </c>
      <c r="T32" s="84">
        <v>49.9251</v>
      </c>
      <c r="U32" s="83"/>
      <c r="V32" s="8"/>
      <c r="W32" s="83"/>
      <c r="X32" s="35"/>
      <c r="Y32" s="15"/>
      <c r="AA32" s="3">
        <f t="shared" si="0"/>
        <v>100</v>
      </c>
      <c r="AB32" s="29" t="str">
        <f t="shared" si="1"/>
        <v>ОК</v>
      </c>
      <c r="AC32"/>
    </row>
    <row r="33" spans="2:29" ht="12.75">
      <c r="B33" s="16">
        <v>18</v>
      </c>
      <c r="C33" s="89">
        <v>92.7807</v>
      </c>
      <c r="D33" s="89">
        <v>4.0632</v>
      </c>
      <c r="E33" s="89">
        <v>0.9465</v>
      </c>
      <c r="F33" s="89">
        <v>0.121</v>
      </c>
      <c r="G33" s="89">
        <v>0.195</v>
      </c>
      <c r="H33" s="89">
        <v>0.0114</v>
      </c>
      <c r="I33" s="89">
        <v>0.0613</v>
      </c>
      <c r="J33" s="89">
        <v>0.0471</v>
      </c>
      <c r="K33" s="89">
        <v>0.1298</v>
      </c>
      <c r="L33" s="89">
        <v>0.0087</v>
      </c>
      <c r="M33" s="89">
        <v>1.4443</v>
      </c>
      <c r="N33" s="89">
        <v>0.191</v>
      </c>
      <c r="O33" s="89">
        <v>0.7248</v>
      </c>
      <c r="P33" s="88">
        <v>34.9711</v>
      </c>
      <c r="Q33" s="88">
        <v>8352.7</v>
      </c>
      <c r="R33" s="88">
        <v>38.7257</v>
      </c>
      <c r="S33" s="88">
        <v>9249.47</v>
      </c>
      <c r="T33" s="88">
        <v>49.9204</v>
      </c>
      <c r="U33" s="90"/>
      <c r="V33" s="8"/>
      <c r="W33" s="83"/>
      <c r="X33" s="35"/>
      <c r="Y33" s="15"/>
      <c r="AA33" s="3">
        <f t="shared" si="0"/>
        <v>99.99999999999999</v>
      </c>
      <c r="AB33" s="29" t="str">
        <f t="shared" si="1"/>
        <v>ОК</v>
      </c>
      <c r="AC33"/>
    </row>
    <row r="34" spans="2:29" ht="12.75">
      <c r="B34" s="16">
        <v>19</v>
      </c>
      <c r="C34" s="89">
        <v>92.817</v>
      </c>
      <c r="D34" s="89">
        <v>4.0389</v>
      </c>
      <c r="E34" s="89">
        <v>0.9332</v>
      </c>
      <c r="F34" s="89">
        <v>0.1197</v>
      </c>
      <c r="G34" s="89">
        <v>0.193</v>
      </c>
      <c r="H34" s="89">
        <v>0.0131</v>
      </c>
      <c r="I34" s="89">
        <v>0.0617</v>
      </c>
      <c r="J34" s="89">
        <v>0.0464</v>
      </c>
      <c r="K34" s="89">
        <v>0.1256</v>
      </c>
      <c r="L34" s="89">
        <v>0.0102</v>
      </c>
      <c r="M34" s="89">
        <v>1.4278</v>
      </c>
      <c r="N34" s="89">
        <v>0.2135</v>
      </c>
      <c r="O34" s="89">
        <v>0.7246</v>
      </c>
      <c r="P34" s="88">
        <v>34.9487</v>
      </c>
      <c r="Q34" s="88">
        <v>8347.35</v>
      </c>
      <c r="R34" s="88">
        <v>38.7016</v>
      </c>
      <c r="S34" s="88">
        <v>9243.72</v>
      </c>
      <c r="T34" s="88">
        <v>49.8982</v>
      </c>
      <c r="U34" s="83"/>
      <c r="V34" s="36"/>
      <c r="W34" s="35"/>
      <c r="X34" s="35"/>
      <c r="Y34" s="15"/>
      <c r="AA34" s="3">
        <f t="shared" si="0"/>
        <v>100.00009999999999</v>
      </c>
      <c r="AB34" s="29" t="str">
        <f t="shared" si="1"/>
        <v> </v>
      </c>
      <c r="AC34"/>
    </row>
    <row r="35" spans="2:29" ht="12.75">
      <c r="B35" s="16">
        <v>20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8"/>
      <c r="Q35" s="88"/>
      <c r="R35" s="88"/>
      <c r="S35" s="88"/>
      <c r="T35" s="88"/>
      <c r="U35" s="83"/>
      <c r="V35" s="36"/>
      <c r="W35" s="35"/>
      <c r="X35" s="35"/>
      <c r="Y35" s="15"/>
      <c r="AA35" s="3">
        <f t="shared" si="0"/>
        <v>0</v>
      </c>
      <c r="AB35" s="29" t="str">
        <f t="shared" si="1"/>
        <v> </v>
      </c>
      <c r="AC35"/>
    </row>
    <row r="36" spans="2:29" ht="12.75">
      <c r="B36" s="16">
        <v>21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8"/>
      <c r="Q36" s="88"/>
      <c r="R36" s="88"/>
      <c r="S36" s="88"/>
      <c r="T36" s="88"/>
      <c r="U36" s="8"/>
      <c r="V36" s="8"/>
      <c r="W36" s="35"/>
      <c r="X36" s="35"/>
      <c r="Y36" s="15"/>
      <c r="AA36" s="3">
        <f t="shared" si="0"/>
        <v>0</v>
      </c>
      <c r="AB36" s="29" t="str">
        <f t="shared" si="1"/>
        <v> </v>
      </c>
      <c r="AC36"/>
    </row>
    <row r="37" spans="2:29" ht="12.75">
      <c r="B37" s="16">
        <v>22</v>
      </c>
      <c r="C37" s="89">
        <v>92.7435</v>
      </c>
      <c r="D37" s="89">
        <v>4.0649</v>
      </c>
      <c r="E37" s="89">
        <v>0.9391</v>
      </c>
      <c r="F37" s="89">
        <v>0.1205</v>
      </c>
      <c r="G37" s="89">
        <v>0.1947</v>
      </c>
      <c r="H37" s="89">
        <v>0.0117</v>
      </c>
      <c r="I37" s="89">
        <v>0.0615</v>
      </c>
      <c r="J37" s="89">
        <v>0.0471</v>
      </c>
      <c r="K37" s="89">
        <v>0.1311</v>
      </c>
      <c r="L37" s="89">
        <v>0.01</v>
      </c>
      <c r="M37" s="89">
        <v>1.4082</v>
      </c>
      <c r="N37" s="89">
        <v>0.2677</v>
      </c>
      <c r="O37" s="89">
        <v>0.7255</v>
      </c>
      <c r="P37" s="88">
        <v>34.9554</v>
      </c>
      <c r="Q37" s="88">
        <v>8348.95</v>
      </c>
      <c r="R37" s="88">
        <v>38.7083</v>
      </c>
      <c r="S37" s="88">
        <v>9245.32</v>
      </c>
      <c r="T37" s="88">
        <v>49.8745</v>
      </c>
      <c r="U37" s="8">
        <v>15.6</v>
      </c>
      <c r="V37" s="8">
        <v>12.2</v>
      </c>
      <c r="W37" s="35"/>
      <c r="X37" s="35"/>
      <c r="Y37" s="15"/>
      <c r="AA37" s="3">
        <f t="shared" si="0"/>
        <v>100</v>
      </c>
      <c r="AB37" s="29" t="str">
        <f t="shared" si="1"/>
        <v>ОК</v>
      </c>
      <c r="AC37"/>
    </row>
    <row r="38" spans="2:29" ht="12.75">
      <c r="B38" s="16">
        <v>23</v>
      </c>
      <c r="C38" s="85">
        <v>92.7662</v>
      </c>
      <c r="D38" s="83">
        <v>4.0581</v>
      </c>
      <c r="E38" s="83">
        <v>0.9483</v>
      </c>
      <c r="F38" s="83">
        <v>0.1222</v>
      </c>
      <c r="G38" s="83">
        <v>0.198</v>
      </c>
      <c r="H38" s="83">
        <v>0.0116</v>
      </c>
      <c r="I38" s="83">
        <v>0.0637</v>
      </c>
      <c r="J38" s="83">
        <v>0.0486</v>
      </c>
      <c r="K38" s="83">
        <v>0.1423</v>
      </c>
      <c r="L38" s="83">
        <v>0.0093</v>
      </c>
      <c r="M38" s="83">
        <v>1.4273</v>
      </c>
      <c r="N38" s="83">
        <v>0.2043</v>
      </c>
      <c r="O38" s="83">
        <v>0.7254</v>
      </c>
      <c r="P38" s="84">
        <v>34.9955</v>
      </c>
      <c r="Q38" s="84">
        <v>8358.53</v>
      </c>
      <c r="R38" s="84">
        <v>38.7519</v>
      </c>
      <c r="S38" s="84">
        <v>9255.73</v>
      </c>
      <c r="T38" s="84">
        <v>49.9333</v>
      </c>
      <c r="U38" s="8">
        <v>16</v>
      </c>
      <c r="V38" s="36"/>
      <c r="W38" s="35"/>
      <c r="X38" s="35"/>
      <c r="Y38" s="15"/>
      <c r="AA38" s="3">
        <f t="shared" si="0"/>
        <v>99.9999</v>
      </c>
      <c r="AB38" s="29" t="str">
        <f t="shared" si="1"/>
        <v> </v>
      </c>
      <c r="AC38"/>
    </row>
    <row r="39" spans="2:29" ht="12.75">
      <c r="B39" s="16">
        <v>24</v>
      </c>
      <c r="C39" s="85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84"/>
      <c r="R39" s="84"/>
      <c r="S39" s="84"/>
      <c r="T39" s="84"/>
      <c r="U39" s="8"/>
      <c r="V39" s="36"/>
      <c r="W39" s="35"/>
      <c r="X39" s="37"/>
      <c r="Y39" s="37"/>
      <c r="AA39" s="3">
        <f t="shared" si="0"/>
        <v>0</v>
      </c>
      <c r="AB39" s="29" t="str">
        <f t="shared" si="1"/>
        <v> </v>
      </c>
      <c r="AC39"/>
    </row>
    <row r="40" spans="2:29" ht="12.75">
      <c r="B40" s="16">
        <v>25</v>
      </c>
      <c r="C40" s="89">
        <v>92.7984</v>
      </c>
      <c r="D40" s="89">
        <v>4.0402</v>
      </c>
      <c r="E40" s="89">
        <v>0.9532</v>
      </c>
      <c r="F40" s="89">
        <v>0.1217</v>
      </c>
      <c r="G40" s="89">
        <v>0.1978</v>
      </c>
      <c r="H40" s="89">
        <v>0.0136</v>
      </c>
      <c r="I40" s="89">
        <v>0.063</v>
      </c>
      <c r="J40" s="89">
        <v>0.0487</v>
      </c>
      <c r="K40" s="89">
        <v>0.1358</v>
      </c>
      <c r="L40" s="89">
        <v>0.0106</v>
      </c>
      <c r="M40" s="89">
        <v>1.425</v>
      </c>
      <c r="N40" s="89">
        <v>0.192</v>
      </c>
      <c r="O40" s="89">
        <v>0.7251</v>
      </c>
      <c r="P40" s="88">
        <v>34.99</v>
      </c>
      <c r="Q40" s="88">
        <v>8357.22</v>
      </c>
      <c r="R40" s="88">
        <v>38.7462</v>
      </c>
      <c r="S40" s="88">
        <v>9254.37</v>
      </c>
      <c r="T40" s="88">
        <v>49.9387</v>
      </c>
      <c r="U40" s="91">
        <v>16.3</v>
      </c>
      <c r="V40" s="8"/>
      <c r="W40" s="35"/>
      <c r="X40" s="35"/>
      <c r="Y40" s="15"/>
      <c r="AA40" s="3">
        <f t="shared" si="0"/>
        <v>99.99999999999999</v>
      </c>
      <c r="AB40" s="29" t="str">
        <f t="shared" si="1"/>
        <v>ОК</v>
      </c>
      <c r="AC40"/>
    </row>
    <row r="41" spans="2:29" ht="12.75">
      <c r="B41" s="16">
        <v>26</v>
      </c>
      <c r="C41" s="89">
        <v>92.7241</v>
      </c>
      <c r="D41" s="89">
        <v>4.0931</v>
      </c>
      <c r="E41" s="89">
        <v>0.958</v>
      </c>
      <c r="F41" s="89">
        <v>0.1235</v>
      </c>
      <c r="G41" s="89">
        <v>0.1997</v>
      </c>
      <c r="H41" s="89">
        <v>0.0124</v>
      </c>
      <c r="I41" s="89">
        <v>0.0631</v>
      </c>
      <c r="J41" s="89">
        <v>0.0486</v>
      </c>
      <c r="K41" s="89">
        <v>0.136</v>
      </c>
      <c r="L41" s="89">
        <v>0.0091</v>
      </c>
      <c r="M41" s="89">
        <v>1.447</v>
      </c>
      <c r="N41" s="89">
        <v>0.1855</v>
      </c>
      <c r="O41" s="89">
        <v>0.7255</v>
      </c>
      <c r="P41" s="88">
        <v>35.0037</v>
      </c>
      <c r="Q41" s="88">
        <v>8360.49</v>
      </c>
      <c r="R41" s="88">
        <v>38.7606</v>
      </c>
      <c r="S41" s="88">
        <v>9257.81</v>
      </c>
      <c r="T41" s="88">
        <v>49.9423</v>
      </c>
      <c r="U41" s="91">
        <v>16.6</v>
      </c>
      <c r="V41" s="36"/>
      <c r="W41" s="35"/>
      <c r="X41" s="35"/>
      <c r="Y41" s="15"/>
      <c r="AA41" s="3">
        <f t="shared" si="0"/>
        <v>100.00010000000003</v>
      </c>
      <c r="AB41" s="29" t="str">
        <f t="shared" si="1"/>
        <v> </v>
      </c>
      <c r="AC41"/>
    </row>
    <row r="42" spans="2:29" ht="12.75">
      <c r="B42" s="16">
        <v>27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8"/>
      <c r="Q42" s="88"/>
      <c r="R42" s="88"/>
      <c r="S42" s="88"/>
      <c r="T42" s="88"/>
      <c r="U42" s="91"/>
      <c r="V42" s="36"/>
      <c r="W42" s="35"/>
      <c r="X42" s="35"/>
      <c r="Y42" s="15"/>
      <c r="AA42" s="3">
        <f t="shared" si="0"/>
        <v>0</v>
      </c>
      <c r="AB42" s="29" t="str">
        <f t="shared" si="1"/>
        <v> </v>
      </c>
      <c r="AC42"/>
    </row>
    <row r="43" spans="2:29" ht="12.75">
      <c r="B43" s="16">
        <v>28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8"/>
      <c r="Q43" s="88"/>
      <c r="R43" s="88"/>
      <c r="S43" s="88"/>
      <c r="T43" s="88"/>
      <c r="U43" s="91"/>
      <c r="V43" s="36"/>
      <c r="W43" s="35"/>
      <c r="X43" s="35"/>
      <c r="Y43" s="15"/>
      <c r="AA43" s="3">
        <f t="shared" si="0"/>
        <v>0</v>
      </c>
      <c r="AB43" s="29" t="str">
        <f t="shared" si="1"/>
        <v> </v>
      </c>
      <c r="AC43"/>
    </row>
    <row r="44" spans="2:29" ht="12.75" customHeight="1">
      <c r="B44" s="16">
        <v>29</v>
      </c>
      <c r="C44" s="89">
        <v>92.6276</v>
      </c>
      <c r="D44" s="89">
        <v>4.1108</v>
      </c>
      <c r="E44" s="89">
        <v>0.9687</v>
      </c>
      <c r="F44" s="89">
        <v>0.1242</v>
      </c>
      <c r="G44" s="89">
        <v>0.2006</v>
      </c>
      <c r="H44" s="89">
        <v>0.0124</v>
      </c>
      <c r="I44" s="89">
        <v>0.064</v>
      </c>
      <c r="J44" s="89">
        <v>0.0494</v>
      </c>
      <c r="K44" s="89">
        <v>0.1434</v>
      </c>
      <c r="L44" s="89">
        <v>0.0109</v>
      </c>
      <c r="M44" s="89">
        <v>1.481</v>
      </c>
      <c r="N44" s="89">
        <v>0.207</v>
      </c>
      <c r="O44" s="89">
        <v>0.7264</v>
      </c>
      <c r="P44" s="88">
        <v>35.0073</v>
      </c>
      <c r="Q44" s="88">
        <v>8361.35</v>
      </c>
      <c r="R44" s="88">
        <v>38.7638</v>
      </c>
      <c r="S44" s="88">
        <v>9258.57</v>
      </c>
      <c r="T44" s="88" t="s">
        <v>63</v>
      </c>
      <c r="U44" s="91">
        <v>16.8</v>
      </c>
      <c r="V44" s="8"/>
      <c r="W44" s="35"/>
      <c r="X44" s="35"/>
      <c r="Y44" s="15"/>
      <c r="AA44" s="3">
        <f t="shared" si="0"/>
        <v>99.99999999999999</v>
      </c>
      <c r="AB44" s="29" t="str">
        <f t="shared" si="1"/>
        <v>ОК</v>
      </c>
      <c r="AC44"/>
    </row>
    <row r="45" spans="2:29" ht="12.75" customHeight="1">
      <c r="B45" s="16">
        <v>30</v>
      </c>
      <c r="C45" s="85">
        <v>92.6188</v>
      </c>
      <c r="D45" s="83">
        <v>4.0911</v>
      </c>
      <c r="E45" s="83">
        <v>0.9736</v>
      </c>
      <c r="F45" s="83">
        <v>0.1241</v>
      </c>
      <c r="G45" s="83">
        <v>0.1995</v>
      </c>
      <c r="H45" s="83">
        <v>0.0116</v>
      </c>
      <c r="I45" s="83">
        <v>0.0625</v>
      </c>
      <c r="J45" s="83">
        <v>0.0482</v>
      </c>
      <c r="K45" s="83">
        <v>0.1362</v>
      </c>
      <c r="L45" s="83">
        <v>0.01</v>
      </c>
      <c r="M45" s="83">
        <v>1.4807</v>
      </c>
      <c r="N45" s="83">
        <v>0.2437</v>
      </c>
      <c r="O45" s="83">
        <v>0.7265</v>
      </c>
      <c r="P45" s="84">
        <v>34.9789</v>
      </c>
      <c r="Q45" s="84">
        <v>8354.57</v>
      </c>
      <c r="R45" s="84">
        <v>38.7328</v>
      </c>
      <c r="S45" s="84">
        <v>9251.17</v>
      </c>
      <c r="T45" s="86">
        <v>49.8723</v>
      </c>
      <c r="U45" s="8">
        <v>17.6</v>
      </c>
      <c r="V45" s="36"/>
      <c r="W45" s="35"/>
      <c r="X45" s="35"/>
      <c r="Y45" s="15"/>
      <c r="AA45" s="3">
        <f t="shared" si="0"/>
        <v>100</v>
      </c>
      <c r="AB45" s="29" t="str">
        <f t="shared" si="1"/>
        <v>ОК</v>
      </c>
      <c r="AC45"/>
    </row>
    <row r="46" spans="2:29" ht="12.75" customHeight="1">
      <c r="B46" s="16">
        <v>31</v>
      </c>
      <c r="C46" s="85">
        <v>92.7518</v>
      </c>
      <c r="D46" s="83">
        <v>4.0608</v>
      </c>
      <c r="E46" s="83">
        <v>0.9505</v>
      </c>
      <c r="F46" s="83">
        <v>0.1208</v>
      </c>
      <c r="G46" s="83">
        <v>0.1957</v>
      </c>
      <c r="H46" s="83">
        <v>0.0121</v>
      </c>
      <c r="I46" s="83">
        <v>0.0624</v>
      </c>
      <c r="J46" s="83">
        <v>0.0479</v>
      </c>
      <c r="K46" s="83">
        <v>0.1307</v>
      </c>
      <c r="L46" s="83">
        <v>0.011</v>
      </c>
      <c r="M46" s="83">
        <v>1.4572</v>
      </c>
      <c r="N46" s="83">
        <v>0.1992</v>
      </c>
      <c r="O46" s="83">
        <v>0.7251</v>
      </c>
      <c r="P46" s="84">
        <v>34.969</v>
      </c>
      <c r="Q46" s="84">
        <v>8352.2</v>
      </c>
      <c r="R46" s="84">
        <v>38.7231</v>
      </c>
      <c r="S46" s="84">
        <v>9248.85</v>
      </c>
      <c r="T46" s="84">
        <v>49.9066</v>
      </c>
      <c r="U46" s="8">
        <v>17.6</v>
      </c>
      <c r="V46" s="8">
        <v>12.4</v>
      </c>
      <c r="W46" s="35"/>
      <c r="X46" s="35"/>
      <c r="Y46" s="15"/>
      <c r="AA46" s="3">
        <f t="shared" si="0"/>
        <v>100.00010000000002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AA48" s="3"/>
      <c r="AB48" s="4"/>
      <c r="AC48"/>
    </row>
    <row r="49" spans="3:4" ht="12.75">
      <c r="C49" s="1"/>
      <c r="D49" s="1"/>
    </row>
    <row r="50" spans="1:29" ht="12.75">
      <c r="A50" s="39" t="s">
        <v>42</v>
      </c>
      <c r="B50" s="39"/>
      <c r="C50" s="39"/>
      <c r="D50" s="39"/>
      <c r="E50" s="39"/>
      <c r="F50" s="39"/>
      <c r="G50" s="39"/>
      <c r="H50" s="39"/>
      <c r="I50" s="39"/>
      <c r="J50" s="39"/>
      <c r="K50" s="39" t="s">
        <v>35</v>
      </c>
      <c r="L50" s="39"/>
      <c r="N50" s="40"/>
      <c r="O50" s="39"/>
      <c r="P50" s="39"/>
      <c r="Q50" s="39"/>
      <c r="R50" s="39"/>
      <c r="S50" s="39"/>
      <c r="T50" s="39"/>
      <c r="U50" s="40" t="s">
        <v>64</v>
      </c>
      <c r="V50" s="39"/>
      <c r="X50" s="47"/>
      <c r="Y50" s="46"/>
      <c r="Z50" s="46"/>
      <c r="AA50" s="48"/>
      <c r="AB50" s="48"/>
      <c r="AC50" s="49"/>
    </row>
    <row r="51" spans="1:29" ht="12.75">
      <c r="A51" s="41" t="s">
        <v>36</v>
      </c>
      <c r="B51" s="42"/>
      <c r="C51" s="42"/>
      <c r="D51" s="42"/>
      <c r="E51" s="42"/>
      <c r="F51" s="42"/>
      <c r="G51" s="43"/>
      <c r="H51" s="43"/>
      <c r="I51" s="44"/>
      <c r="K51" s="44" t="s">
        <v>37</v>
      </c>
      <c r="M51" s="44"/>
      <c r="N51" s="44"/>
      <c r="P51" s="43"/>
      <c r="Q51" s="2"/>
      <c r="R51" s="41" t="s">
        <v>0</v>
      </c>
      <c r="S51" s="2"/>
      <c r="T51" s="2"/>
      <c r="U51" s="44" t="s">
        <v>38</v>
      </c>
      <c r="V51" s="2"/>
      <c r="X51" s="45"/>
      <c r="Y51" s="45"/>
      <c r="Z51" s="50"/>
      <c r="AA51" s="48"/>
      <c r="AB51" s="48"/>
      <c r="AC51" s="49"/>
    </row>
    <row r="52" spans="1:29" ht="18" customHeight="1">
      <c r="A52" s="39" t="s">
        <v>43</v>
      </c>
      <c r="B52" s="39"/>
      <c r="C52" s="39"/>
      <c r="D52" s="39"/>
      <c r="E52" s="39"/>
      <c r="F52" s="39"/>
      <c r="G52" s="39"/>
      <c r="H52" s="39"/>
      <c r="I52" s="39"/>
      <c r="J52" s="39"/>
      <c r="K52" s="39" t="s">
        <v>39</v>
      </c>
      <c r="L52" s="39"/>
      <c r="N52" s="40"/>
      <c r="O52" s="39"/>
      <c r="P52" s="39"/>
      <c r="Q52" s="39"/>
      <c r="R52" s="39"/>
      <c r="S52" s="39"/>
      <c r="T52" s="39"/>
      <c r="U52" s="40" t="s">
        <v>64</v>
      </c>
      <c r="V52" s="39"/>
      <c r="X52" s="46"/>
      <c r="Y52" s="46"/>
      <c r="Z52" s="46"/>
      <c r="AA52" s="48"/>
      <c r="AB52" s="48"/>
      <c r="AC52" s="49"/>
    </row>
    <row r="53" spans="1:26" ht="12.75">
      <c r="A53" s="43"/>
      <c r="B53" s="41" t="s">
        <v>40</v>
      </c>
      <c r="C53" s="42"/>
      <c r="D53" s="42"/>
      <c r="E53" s="42"/>
      <c r="F53" s="42"/>
      <c r="G53" s="42"/>
      <c r="H53" s="43"/>
      <c r="I53" s="43"/>
      <c r="K53" s="44" t="s">
        <v>37</v>
      </c>
      <c r="L53" s="43"/>
      <c r="M53" s="44"/>
      <c r="N53" s="44"/>
      <c r="O53" s="44"/>
      <c r="P53" s="45"/>
      <c r="Q53" s="2"/>
      <c r="R53" s="41" t="s">
        <v>0</v>
      </c>
      <c r="S53" s="2"/>
      <c r="T53" s="2"/>
      <c r="U53" s="44" t="s">
        <v>15</v>
      </c>
      <c r="V53" s="2"/>
      <c r="X53" s="46"/>
      <c r="Y53" s="46"/>
      <c r="Z53" s="46"/>
    </row>
    <row r="57" spans="3:10" ht="12.75">
      <c r="C57" s="38"/>
      <c r="D57" s="30"/>
      <c r="E57" s="30"/>
      <c r="F57" s="30"/>
      <c r="G57" s="30"/>
      <c r="H57" s="30"/>
      <c r="I57" s="30"/>
      <c r="J57" s="30"/>
    </row>
  </sheetData>
  <sheetProtection/>
  <mergeCells count="31">
    <mergeCell ref="Y12:Y15"/>
    <mergeCell ref="U12:U15"/>
    <mergeCell ref="J13:J15"/>
    <mergeCell ref="T13:T15"/>
    <mergeCell ref="W12:W15"/>
    <mergeCell ref="E13:E15"/>
    <mergeCell ref="O13:O15"/>
    <mergeCell ref="R13:R15"/>
    <mergeCell ref="O12:T12"/>
    <mergeCell ref="S13:S15"/>
    <mergeCell ref="M13:M15"/>
    <mergeCell ref="C48:Y48"/>
    <mergeCell ref="C13:C15"/>
    <mergeCell ref="F13:F15"/>
    <mergeCell ref="Q13:Q15"/>
    <mergeCell ref="D13:D15"/>
    <mergeCell ref="V12:V15"/>
    <mergeCell ref="X12:X15"/>
    <mergeCell ref="H13:H15"/>
    <mergeCell ref="N13:N15"/>
    <mergeCell ref="P13:P15"/>
    <mergeCell ref="A7:Y7"/>
    <mergeCell ref="A8:Y8"/>
    <mergeCell ref="A10:Y10"/>
    <mergeCell ref="A9:Z9"/>
    <mergeCell ref="K13:K15"/>
    <mergeCell ref="G13:G15"/>
    <mergeCell ref="B12:B15"/>
    <mergeCell ref="C12:N12"/>
    <mergeCell ref="I13:I15"/>
    <mergeCell ref="L13:L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SheetLayoutView="100" workbookViewId="0" topLeftCell="A22">
      <selection activeCell="M8" sqref="M8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1:26" ht="18" customHeight="1">
      <c r="A1" s="93" t="s">
        <v>66</v>
      </c>
      <c r="B1" s="93"/>
      <c r="C1" s="93"/>
      <c r="D1" s="93"/>
      <c r="E1" s="93"/>
      <c r="F1" s="93"/>
      <c r="G1" s="93"/>
      <c r="H1" s="93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8" customHeight="1">
      <c r="A2" s="110" t="s">
        <v>58</v>
      </c>
      <c r="B2" s="110"/>
      <c r="C2" s="110"/>
      <c r="D2" s="110"/>
      <c r="E2" s="110"/>
      <c r="F2" s="110"/>
      <c r="G2" s="110"/>
      <c r="H2" s="110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5" ht="18" customHeight="1">
      <c r="A3" s="110" t="s">
        <v>59</v>
      </c>
      <c r="B3" s="110"/>
      <c r="C3" s="110"/>
      <c r="D3" s="110"/>
      <c r="E3" s="110"/>
      <c r="F3" s="110"/>
      <c r="G3" s="110"/>
      <c r="H3" s="110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19"/>
    </row>
    <row r="4" spans="1:25" ht="24" customHeight="1">
      <c r="A4" s="93" t="s">
        <v>67</v>
      </c>
      <c r="B4" s="93"/>
      <c r="C4" s="93"/>
      <c r="D4" s="93"/>
      <c r="E4" s="93"/>
      <c r="F4" s="93"/>
      <c r="G4" s="93"/>
      <c r="H4" s="93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2:26" ht="30" customHeight="1">
      <c r="B5" s="115" t="s">
        <v>24</v>
      </c>
      <c r="C5" s="125" t="s">
        <v>30</v>
      </c>
      <c r="D5" s="126"/>
      <c r="E5" s="126"/>
      <c r="F5" s="127"/>
      <c r="G5" s="119" t="s">
        <v>54</v>
      </c>
      <c r="H5" s="122" t="s">
        <v>33</v>
      </c>
      <c r="I5" s="20"/>
      <c r="Z5"/>
    </row>
    <row r="6" spans="2:26" ht="48.75" customHeight="1">
      <c r="B6" s="116"/>
      <c r="C6" s="111" t="s">
        <v>46</v>
      </c>
      <c r="D6" s="111" t="s">
        <v>61</v>
      </c>
      <c r="E6" s="111" t="s">
        <v>47</v>
      </c>
      <c r="F6" s="111" t="s">
        <v>48</v>
      </c>
      <c r="G6" s="120"/>
      <c r="H6" s="123"/>
      <c r="I6" s="20"/>
      <c r="Z6"/>
    </row>
    <row r="7" spans="2:26" ht="15.75" customHeight="1">
      <c r="B7" s="116"/>
      <c r="C7" s="112"/>
      <c r="D7" s="112"/>
      <c r="E7" s="112"/>
      <c r="F7" s="112"/>
      <c r="G7" s="120"/>
      <c r="H7" s="123"/>
      <c r="I7" s="20"/>
      <c r="Z7"/>
    </row>
    <row r="8" spans="2:26" ht="11.25" customHeight="1">
      <c r="B8" s="117"/>
      <c r="C8" s="113"/>
      <c r="D8" s="113"/>
      <c r="E8" s="113"/>
      <c r="F8" s="113"/>
      <c r="G8" s="121"/>
      <c r="H8" s="124"/>
      <c r="I8" s="20"/>
      <c r="Z8"/>
    </row>
    <row r="9" spans="2:26" ht="15" customHeight="1">
      <c r="B9" s="14">
        <v>1</v>
      </c>
      <c r="C9" s="128">
        <v>518</v>
      </c>
      <c r="D9" s="128">
        <v>2754</v>
      </c>
      <c r="E9" s="128">
        <v>1265</v>
      </c>
      <c r="F9" s="128">
        <v>228</v>
      </c>
      <c r="G9" s="87">
        <f aca="true" t="shared" si="0" ref="G9:G39">SUM(C9:F9)</f>
        <v>4765</v>
      </c>
      <c r="H9" s="71">
        <f>IF(Паспорт!P16&gt;0,Паспорт!P16,H8)</f>
        <v>34.9745</v>
      </c>
      <c r="I9" s="21"/>
      <c r="J9" s="118" t="s">
        <v>34</v>
      </c>
      <c r="K9" s="118"/>
      <c r="Z9"/>
    </row>
    <row r="10" spans="2:26" ht="15" customHeight="1">
      <c r="B10" s="14">
        <v>2</v>
      </c>
      <c r="C10" s="128">
        <v>519</v>
      </c>
      <c r="D10" s="128">
        <v>3494</v>
      </c>
      <c r="E10" s="128">
        <v>1175</v>
      </c>
      <c r="F10" s="128">
        <v>224</v>
      </c>
      <c r="G10" s="87">
        <f t="shared" si="0"/>
        <v>5412</v>
      </c>
      <c r="H10" s="71">
        <f>IF(Паспорт!P17&gt;0,Паспорт!P17,H9)</f>
        <v>34.9476</v>
      </c>
      <c r="I10" s="21"/>
      <c r="J10" s="118"/>
      <c r="K10" s="118"/>
      <c r="Z10"/>
    </row>
    <row r="11" spans="2:26" ht="15" customHeight="1">
      <c r="B11" s="14">
        <v>3</v>
      </c>
      <c r="C11" s="128">
        <v>563</v>
      </c>
      <c r="D11" s="128">
        <v>3134</v>
      </c>
      <c r="E11" s="128">
        <v>1271</v>
      </c>
      <c r="F11" s="128">
        <v>236</v>
      </c>
      <c r="G11" s="87">
        <f t="shared" si="0"/>
        <v>5204</v>
      </c>
      <c r="H11" s="71">
        <f>IF(Паспорт!P18&gt;0,Паспорт!P18,H10)</f>
        <v>34.9214</v>
      </c>
      <c r="I11" s="21"/>
      <c r="J11" s="118"/>
      <c r="K11" s="118"/>
      <c r="Z11"/>
    </row>
    <row r="12" spans="2:26" ht="15" customHeight="1">
      <c r="B12" s="14">
        <v>4</v>
      </c>
      <c r="C12" s="128">
        <v>587</v>
      </c>
      <c r="D12" s="128">
        <v>3359</v>
      </c>
      <c r="E12" s="128">
        <v>1280</v>
      </c>
      <c r="F12" s="128">
        <v>229</v>
      </c>
      <c r="G12" s="87">
        <f t="shared" si="0"/>
        <v>5455</v>
      </c>
      <c r="H12" s="71">
        <f>IF(Паспорт!P19&gt;0,Паспорт!P19,H11)</f>
        <v>34.998</v>
      </c>
      <c r="I12" s="21"/>
      <c r="J12" s="118"/>
      <c r="K12" s="118"/>
      <c r="Z12"/>
    </row>
    <row r="13" spans="2:26" ht="15" customHeight="1">
      <c r="B13" s="14">
        <v>5</v>
      </c>
      <c r="C13" s="128">
        <v>563</v>
      </c>
      <c r="D13" s="128">
        <v>3069</v>
      </c>
      <c r="E13" s="128">
        <v>1304</v>
      </c>
      <c r="F13" s="128">
        <v>242</v>
      </c>
      <c r="G13" s="87">
        <f t="shared" si="0"/>
        <v>5178</v>
      </c>
      <c r="H13" s="71">
        <f>IF(Паспорт!P20&gt;0,Паспорт!P20,H12)</f>
        <v>34.9877</v>
      </c>
      <c r="I13" s="21"/>
      <c r="J13" s="118"/>
      <c r="K13" s="118"/>
      <c r="Z13"/>
    </row>
    <row r="14" spans="2:26" ht="15" customHeight="1">
      <c r="B14" s="14">
        <v>6</v>
      </c>
      <c r="C14" s="128">
        <v>550</v>
      </c>
      <c r="D14" s="128">
        <v>2574</v>
      </c>
      <c r="E14" s="128">
        <v>1274</v>
      </c>
      <c r="F14" s="128">
        <v>238</v>
      </c>
      <c r="G14" s="87">
        <f t="shared" si="0"/>
        <v>4636</v>
      </c>
      <c r="H14" s="71">
        <f>IF(Паспорт!P21&gt;0,Паспорт!P21,H13)</f>
        <v>34.9877</v>
      </c>
      <c r="I14" s="21"/>
      <c r="J14" s="118"/>
      <c r="K14" s="118"/>
      <c r="Z14"/>
    </row>
    <row r="15" spans="2:26" ht="15" customHeight="1">
      <c r="B15" s="14">
        <v>7</v>
      </c>
      <c r="C15" s="128">
        <v>566</v>
      </c>
      <c r="D15" s="128">
        <v>2328</v>
      </c>
      <c r="E15" s="128">
        <v>1327</v>
      </c>
      <c r="F15" s="128">
        <v>236</v>
      </c>
      <c r="G15" s="87">
        <f t="shared" si="0"/>
        <v>4457</v>
      </c>
      <c r="H15" s="71">
        <f>IF(Паспорт!P22&gt;0,Паспорт!P22,H14)</f>
        <v>34.9877</v>
      </c>
      <c r="I15" s="21"/>
      <c r="J15" s="118"/>
      <c r="K15" s="118"/>
      <c r="Z15"/>
    </row>
    <row r="16" spans="2:26" ht="15" customHeight="1">
      <c r="B16" s="14">
        <v>8</v>
      </c>
      <c r="C16" s="128">
        <v>568</v>
      </c>
      <c r="D16" s="128">
        <v>2209</v>
      </c>
      <c r="E16" s="128">
        <v>1317</v>
      </c>
      <c r="F16" s="128">
        <v>237</v>
      </c>
      <c r="G16" s="87">
        <f t="shared" si="0"/>
        <v>4331</v>
      </c>
      <c r="H16" s="71">
        <f>IF(Паспорт!P23&gt;0,Паспорт!P23,H15)</f>
        <v>34.9772</v>
      </c>
      <c r="I16" s="21"/>
      <c r="J16" s="118"/>
      <c r="K16" s="118"/>
      <c r="Z16"/>
    </row>
    <row r="17" spans="2:26" ht="15" customHeight="1">
      <c r="B17" s="14">
        <v>9</v>
      </c>
      <c r="C17" s="128">
        <v>563</v>
      </c>
      <c r="D17" s="128">
        <v>2216</v>
      </c>
      <c r="E17" s="128">
        <v>1253</v>
      </c>
      <c r="F17" s="128">
        <v>248</v>
      </c>
      <c r="G17" s="87">
        <f t="shared" si="0"/>
        <v>4280</v>
      </c>
      <c r="H17" s="71">
        <f>IF(Паспорт!P24&gt;0,Паспорт!P24,H16)</f>
        <v>34.9969</v>
      </c>
      <c r="I17" s="21"/>
      <c r="J17" s="28"/>
      <c r="Z17"/>
    </row>
    <row r="18" spans="2:26" ht="15" customHeight="1">
      <c r="B18" s="14">
        <v>10</v>
      </c>
      <c r="C18" s="128">
        <v>557</v>
      </c>
      <c r="D18" s="128">
        <v>2822</v>
      </c>
      <c r="E18" s="128">
        <v>1297</v>
      </c>
      <c r="F18" s="128">
        <v>235</v>
      </c>
      <c r="G18" s="87">
        <f t="shared" si="0"/>
        <v>4911</v>
      </c>
      <c r="H18" s="71">
        <f>IF(Паспорт!P25&gt;0,Паспорт!P25,H17)</f>
        <v>34.9906</v>
      </c>
      <c r="I18" s="21"/>
      <c r="J18" s="28"/>
      <c r="Z18"/>
    </row>
    <row r="19" spans="2:26" ht="15" customHeight="1">
      <c r="B19" s="14">
        <v>11</v>
      </c>
      <c r="C19" s="128">
        <v>582</v>
      </c>
      <c r="D19" s="128">
        <v>3050</v>
      </c>
      <c r="E19" s="128">
        <v>1309</v>
      </c>
      <c r="F19" s="128">
        <v>245</v>
      </c>
      <c r="G19" s="87">
        <f t="shared" si="0"/>
        <v>5186</v>
      </c>
      <c r="H19" s="71">
        <f>IF(Паспорт!P26&gt;0,Паспорт!P26,H18)</f>
        <v>34.9962</v>
      </c>
      <c r="I19" s="21"/>
      <c r="J19" s="28"/>
      <c r="Z19"/>
    </row>
    <row r="20" spans="2:26" ht="15" customHeight="1">
      <c r="B20" s="14">
        <v>12</v>
      </c>
      <c r="C20" s="128">
        <v>566</v>
      </c>
      <c r="D20" s="128">
        <v>3169</v>
      </c>
      <c r="E20" s="128">
        <v>1251</v>
      </c>
      <c r="F20" s="128">
        <v>252</v>
      </c>
      <c r="G20" s="87">
        <f t="shared" si="0"/>
        <v>5238</v>
      </c>
      <c r="H20" s="71">
        <f>IF(Паспорт!P27&gt;0,Паспорт!P27,H19)</f>
        <v>34.9909</v>
      </c>
      <c r="I20" s="21"/>
      <c r="J20" s="28"/>
      <c r="Z20"/>
    </row>
    <row r="21" spans="2:26" ht="15" customHeight="1">
      <c r="B21" s="14">
        <v>13</v>
      </c>
      <c r="C21" s="128">
        <v>612</v>
      </c>
      <c r="D21" s="128">
        <v>2968</v>
      </c>
      <c r="E21" s="128">
        <v>1575</v>
      </c>
      <c r="F21" s="128">
        <v>265</v>
      </c>
      <c r="G21" s="87">
        <f t="shared" si="0"/>
        <v>5420</v>
      </c>
      <c r="H21" s="71">
        <f>IF(Паспорт!P28&gt;0,Паспорт!P28,H20)</f>
        <v>34.9909</v>
      </c>
      <c r="I21" s="21"/>
      <c r="J21" s="28"/>
      <c r="Z21"/>
    </row>
    <row r="22" spans="2:26" ht="15" customHeight="1">
      <c r="B22" s="14">
        <v>14</v>
      </c>
      <c r="C22" s="128">
        <v>625</v>
      </c>
      <c r="D22" s="128">
        <v>2712</v>
      </c>
      <c r="E22" s="128">
        <v>1241</v>
      </c>
      <c r="F22" s="128">
        <v>260</v>
      </c>
      <c r="G22" s="87">
        <f t="shared" si="0"/>
        <v>4838</v>
      </c>
      <c r="H22" s="71">
        <f>IF(Паспорт!P29&gt;0,Паспорт!P29,H21)</f>
        <v>34.9909</v>
      </c>
      <c r="I22" s="21"/>
      <c r="J22" s="28"/>
      <c r="Z22"/>
    </row>
    <row r="23" spans="2:26" ht="15" customHeight="1">
      <c r="B23" s="14">
        <v>15</v>
      </c>
      <c r="C23" s="128">
        <v>643</v>
      </c>
      <c r="D23" s="128">
        <v>2498</v>
      </c>
      <c r="E23" s="128">
        <v>1241</v>
      </c>
      <c r="F23" s="128">
        <v>244</v>
      </c>
      <c r="G23" s="87">
        <f t="shared" si="0"/>
        <v>4626</v>
      </c>
      <c r="H23" s="71">
        <f>IF(Паспорт!P30&gt;0,Паспорт!P30,H22)</f>
        <v>34.9846</v>
      </c>
      <c r="I23" s="21"/>
      <c r="J23" s="28"/>
      <c r="Z23"/>
    </row>
    <row r="24" spans="2:26" ht="15" customHeight="1">
      <c r="B24" s="16">
        <v>16</v>
      </c>
      <c r="C24" s="128">
        <v>494</v>
      </c>
      <c r="D24" s="128">
        <v>2625</v>
      </c>
      <c r="E24" s="128">
        <v>1241</v>
      </c>
      <c r="F24" s="128">
        <v>246</v>
      </c>
      <c r="G24" s="87">
        <f t="shared" si="0"/>
        <v>4606</v>
      </c>
      <c r="H24" s="71">
        <f>IF(Паспорт!P31&gt;0,Паспорт!P31,H23)</f>
        <v>34.9701</v>
      </c>
      <c r="I24" s="21"/>
      <c r="J24" s="28"/>
      <c r="Z24"/>
    </row>
    <row r="25" spans="2:26" ht="15" customHeight="1">
      <c r="B25" s="16">
        <v>17</v>
      </c>
      <c r="C25" s="128">
        <v>429</v>
      </c>
      <c r="D25" s="128">
        <v>2699</v>
      </c>
      <c r="E25" s="128">
        <v>1241</v>
      </c>
      <c r="F25" s="128">
        <v>246</v>
      </c>
      <c r="G25" s="87">
        <f t="shared" si="0"/>
        <v>4615</v>
      </c>
      <c r="H25" s="71">
        <f>IF(Паспорт!P32&gt;0,Паспорт!P32,H24)</f>
        <v>34.972</v>
      </c>
      <c r="I25" s="21"/>
      <c r="J25" s="28"/>
      <c r="Z25"/>
    </row>
    <row r="26" spans="2:26" ht="15" customHeight="1">
      <c r="B26" s="16">
        <v>18</v>
      </c>
      <c r="C26" s="128">
        <v>469</v>
      </c>
      <c r="D26" s="128">
        <v>2643</v>
      </c>
      <c r="E26" s="128">
        <v>1241</v>
      </c>
      <c r="F26" s="128">
        <v>240</v>
      </c>
      <c r="G26" s="87">
        <f t="shared" si="0"/>
        <v>4593</v>
      </c>
      <c r="H26" s="71">
        <f>IF(Паспорт!P33&gt;0,Паспорт!P33,H25)</f>
        <v>34.9711</v>
      </c>
      <c r="I26" s="21"/>
      <c r="J26" s="28"/>
      <c r="Z26"/>
    </row>
    <row r="27" spans="2:26" ht="15" customHeight="1">
      <c r="B27" s="16">
        <v>19</v>
      </c>
      <c r="C27" s="128">
        <v>457</v>
      </c>
      <c r="D27" s="128">
        <v>2577</v>
      </c>
      <c r="E27" s="128">
        <v>1301</v>
      </c>
      <c r="F27" s="128">
        <v>230</v>
      </c>
      <c r="G27" s="87">
        <f t="shared" si="0"/>
        <v>4565</v>
      </c>
      <c r="H27" s="71">
        <f>IF(Паспорт!P34&gt;0,Паспорт!P34,H26)</f>
        <v>34.9487</v>
      </c>
      <c r="I27" s="21"/>
      <c r="J27" s="28"/>
      <c r="Z27"/>
    </row>
    <row r="28" spans="2:26" ht="15" customHeight="1">
      <c r="B28" s="16">
        <v>20</v>
      </c>
      <c r="C28" s="128">
        <v>468</v>
      </c>
      <c r="D28" s="128">
        <v>2520</v>
      </c>
      <c r="E28" s="128">
        <v>1462</v>
      </c>
      <c r="F28" s="128">
        <v>242</v>
      </c>
      <c r="G28" s="87">
        <f t="shared" si="0"/>
        <v>4692</v>
      </c>
      <c r="H28" s="71">
        <f>IF(Паспорт!P35&gt;0,Паспорт!P35,H27)</f>
        <v>34.9487</v>
      </c>
      <c r="I28" s="21"/>
      <c r="J28" s="28"/>
      <c r="Z28"/>
    </row>
    <row r="29" spans="2:26" ht="15" customHeight="1">
      <c r="B29" s="16">
        <v>21</v>
      </c>
      <c r="C29" s="128">
        <v>511</v>
      </c>
      <c r="D29" s="128">
        <v>2555</v>
      </c>
      <c r="E29" s="128">
        <v>1423</v>
      </c>
      <c r="F29" s="128">
        <v>236</v>
      </c>
      <c r="G29" s="87">
        <f t="shared" si="0"/>
        <v>4725</v>
      </c>
      <c r="H29" s="71">
        <f>IF(Паспорт!P36&gt;0,Паспорт!P36,H28)</f>
        <v>34.9487</v>
      </c>
      <c r="I29" s="21"/>
      <c r="J29" s="28"/>
      <c r="Z29"/>
    </row>
    <row r="30" spans="2:26" ht="15" customHeight="1">
      <c r="B30" s="16">
        <v>22</v>
      </c>
      <c r="C30" s="128">
        <v>462</v>
      </c>
      <c r="D30" s="128">
        <v>2528</v>
      </c>
      <c r="E30" s="128">
        <v>1372</v>
      </c>
      <c r="F30" s="128">
        <v>236</v>
      </c>
      <c r="G30" s="87">
        <f t="shared" si="0"/>
        <v>4598</v>
      </c>
      <c r="H30" s="71">
        <f>IF(Паспорт!P37&gt;0,Паспорт!P37,H29)</f>
        <v>34.9554</v>
      </c>
      <c r="I30" s="21"/>
      <c r="J30" s="28"/>
      <c r="Z30"/>
    </row>
    <row r="31" spans="2:26" ht="15" customHeight="1">
      <c r="B31" s="16">
        <v>23</v>
      </c>
      <c r="C31" s="128">
        <v>421</v>
      </c>
      <c r="D31" s="128">
        <v>2546</v>
      </c>
      <c r="E31" s="128">
        <v>1326</v>
      </c>
      <c r="F31" s="128">
        <v>221</v>
      </c>
      <c r="G31" s="87">
        <f t="shared" si="0"/>
        <v>4514</v>
      </c>
      <c r="H31" s="71">
        <f>IF(Паспорт!P38&gt;0,Паспорт!P38,H30)</f>
        <v>34.9955</v>
      </c>
      <c r="I31" s="21"/>
      <c r="J31" s="28"/>
      <c r="Z31"/>
    </row>
    <row r="32" spans="2:26" ht="15" customHeight="1">
      <c r="B32" s="16">
        <v>24</v>
      </c>
      <c r="C32" s="128">
        <v>473</v>
      </c>
      <c r="D32" s="128">
        <v>2555</v>
      </c>
      <c r="E32" s="128">
        <v>1386</v>
      </c>
      <c r="F32" s="128">
        <v>225</v>
      </c>
      <c r="G32" s="87">
        <f t="shared" si="0"/>
        <v>4639</v>
      </c>
      <c r="H32" s="71">
        <f>IF(Паспорт!P39&gt;0,Паспорт!P39,H31)</f>
        <v>34.9955</v>
      </c>
      <c r="I32" s="21"/>
      <c r="J32" s="28"/>
      <c r="Z32"/>
    </row>
    <row r="33" spans="2:26" ht="15" customHeight="1">
      <c r="B33" s="16">
        <v>25</v>
      </c>
      <c r="C33" s="128">
        <v>493</v>
      </c>
      <c r="D33" s="128">
        <v>2558</v>
      </c>
      <c r="E33" s="128">
        <v>1407</v>
      </c>
      <c r="F33" s="128">
        <v>241</v>
      </c>
      <c r="G33" s="87">
        <f t="shared" si="0"/>
        <v>4699</v>
      </c>
      <c r="H33" s="71">
        <f>IF(Паспорт!P40&gt;0,Паспорт!P40,H32)</f>
        <v>34.99</v>
      </c>
      <c r="I33" s="21"/>
      <c r="J33" s="28"/>
      <c r="Z33"/>
    </row>
    <row r="34" spans="2:26" ht="15" customHeight="1">
      <c r="B34" s="16">
        <v>26</v>
      </c>
      <c r="C34" s="128">
        <v>499</v>
      </c>
      <c r="D34" s="128">
        <v>2558</v>
      </c>
      <c r="E34" s="128">
        <v>1440</v>
      </c>
      <c r="F34" s="128">
        <v>261</v>
      </c>
      <c r="G34" s="87">
        <f t="shared" si="0"/>
        <v>4758</v>
      </c>
      <c r="H34" s="71">
        <f>IF(Паспорт!P41&gt;0,Паспорт!P41,H33)</f>
        <v>35.0037</v>
      </c>
      <c r="I34" s="21"/>
      <c r="J34" s="28"/>
      <c r="Z34"/>
    </row>
    <row r="35" spans="2:26" ht="15" customHeight="1">
      <c r="B35" s="16">
        <v>27</v>
      </c>
      <c r="C35" s="128">
        <v>496</v>
      </c>
      <c r="D35" s="128">
        <v>2762</v>
      </c>
      <c r="E35" s="128">
        <v>1511</v>
      </c>
      <c r="F35" s="128">
        <v>275</v>
      </c>
      <c r="G35" s="87">
        <f t="shared" si="0"/>
        <v>5044</v>
      </c>
      <c r="H35" s="71">
        <f>IF(Паспорт!P42&gt;0,Паспорт!P42,H34)</f>
        <v>35.0037</v>
      </c>
      <c r="I35" s="21"/>
      <c r="J35" s="28"/>
      <c r="Z35"/>
    </row>
    <row r="36" spans="2:26" ht="15" customHeight="1">
      <c r="B36" s="16">
        <v>28</v>
      </c>
      <c r="C36" s="128">
        <v>410</v>
      </c>
      <c r="D36" s="128">
        <v>2768</v>
      </c>
      <c r="E36" s="128">
        <v>1369</v>
      </c>
      <c r="F36" s="128">
        <v>255</v>
      </c>
      <c r="G36" s="87">
        <f t="shared" si="0"/>
        <v>4802</v>
      </c>
      <c r="H36" s="71">
        <f>IF(Паспорт!P43&gt;0,Паспорт!P43,H35)</f>
        <v>35.0037</v>
      </c>
      <c r="I36" s="21"/>
      <c r="J36" s="28"/>
      <c r="Z36"/>
    </row>
    <row r="37" spans="2:26" ht="15" customHeight="1">
      <c r="B37" s="16">
        <v>29</v>
      </c>
      <c r="C37" s="128">
        <v>432</v>
      </c>
      <c r="D37" s="128">
        <v>2631</v>
      </c>
      <c r="E37" s="128">
        <v>1349</v>
      </c>
      <c r="F37" s="128">
        <v>211</v>
      </c>
      <c r="G37" s="87">
        <f t="shared" si="0"/>
        <v>4623</v>
      </c>
      <c r="H37" s="71">
        <f>IF(Паспорт!P44&gt;0,Паспорт!P44,H36)</f>
        <v>35.0073</v>
      </c>
      <c r="I37" s="21"/>
      <c r="J37" s="28"/>
      <c r="Z37"/>
    </row>
    <row r="38" spans="2:26" ht="15" customHeight="1">
      <c r="B38" s="16">
        <v>30</v>
      </c>
      <c r="C38" s="129">
        <v>428</v>
      </c>
      <c r="D38" s="129">
        <v>2681</v>
      </c>
      <c r="E38" s="129">
        <v>1334</v>
      </c>
      <c r="F38" s="129">
        <v>199</v>
      </c>
      <c r="G38" s="87">
        <f t="shared" si="0"/>
        <v>4642</v>
      </c>
      <c r="H38" s="71">
        <f>IF(Паспорт!P45&gt;0,Паспорт!P45,H37)</f>
        <v>34.9789</v>
      </c>
      <c r="I38" s="21"/>
      <c r="J38" s="28"/>
      <c r="Z38"/>
    </row>
    <row r="39" spans="2:26" ht="15" customHeight="1">
      <c r="B39" s="16">
        <v>31</v>
      </c>
      <c r="C39" s="130">
        <v>505</v>
      </c>
      <c r="D39" s="130">
        <v>2563</v>
      </c>
      <c r="E39" s="130">
        <v>1414</v>
      </c>
      <c r="F39" s="130">
        <v>242</v>
      </c>
      <c r="G39" s="87">
        <f t="shared" si="0"/>
        <v>4724</v>
      </c>
      <c r="H39" s="71">
        <f>IF(Паспорт!P46&gt;0,Паспорт!P46,H38)</f>
        <v>34.969</v>
      </c>
      <c r="I39" s="27"/>
      <c r="J39" s="28"/>
      <c r="Z39"/>
    </row>
    <row r="40" spans="2:28" ht="23.25" customHeight="1">
      <c r="B40" s="74" t="s">
        <v>31</v>
      </c>
      <c r="C40" s="72">
        <f>SUM(C9:C39)</f>
        <v>16029</v>
      </c>
      <c r="D40" s="72">
        <f>SUM(D9:D39)</f>
        <v>84125</v>
      </c>
      <c r="E40" s="72">
        <f>SUM(E9:E39)</f>
        <v>41197</v>
      </c>
      <c r="F40" s="72">
        <f>SUM(F9:F39)</f>
        <v>7425</v>
      </c>
      <c r="G40" s="73">
        <f>SUM(G9:G39)</f>
        <v>148776</v>
      </c>
      <c r="H40" s="78">
        <f>SUMPRODUCT(H9:H39,G9:G39)/SUM(G9:G39)</f>
        <v>34.980120963730705</v>
      </c>
      <c r="I40" s="26"/>
      <c r="J40" s="114" t="s">
        <v>32</v>
      </c>
      <c r="K40" s="114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2:26" ht="14.25" customHeight="1">
      <c r="B41" s="48"/>
      <c r="C41" s="76"/>
      <c r="D41" s="77"/>
      <c r="E41" s="77"/>
      <c r="F41" s="75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22"/>
      <c r="Z41"/>
    </row>
    <row r="42" spans="2:27" ht="12.75">
      <c r="B42" s="7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48"/>
      <c r="AA42" s="48"/>
    </row>
    <row r="43" spans="1:8" ht="12.75">
      <c r="A43" s="62" t="s">
        <v>52</v>
      </c>
      <c r="B43" s="65"/>
      <c r="C43" s="63"/>
      <c r="D43" s="64"/>
      <c r="E43" s="64" t="s">
        <v>53</v>
      </c>
      <c r="F43" s="63"/>
      <c r="G43" s="65"/>
      <c r="H43" s="70" t="s">
        <v>60</v>
      </c>
    </row>
    <row r="44" spans="1:26" ht="14.25">
      <c r="A44" s="66" t="s">
        <v>49</v>
      </c>
      <c r="E44" s="67" t="s">
        <v>41</v>
      </c>
      <c r="F44" s="67" t="s">
        <v>0</v>
      </c>
      <c r="H44" s="68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4"/>
      <c r="Z44" s="49"/>
    </row>
    <row r="45" spans="1:26" ht="15">
      <c r="A45" s="62" t="s">
        <v>50</v>
      </c>
      <c r="B45" s="65"/>
      <c r="C45" s="12"/>
      <c r="D45" s="65"/>
      <c r="E45" s="64" t="s">
        <v>51</v>
      </c>
      <c r="F45" s="13"/>
      <c r="G45" s="65"/>
      <c r="H45" s="70" t="str">
        <f>H43</f>
        <v>" 31 " травня     2016 р.</v>
      </c>
      <c r="I45" s="48"/>
      <c r="J45" s="48"/>
      <c r="K45" s="48"/>
      <c r="L45" s="48"/>
      <c r="M45" s="48"/>
      <c r="N45" s="48"/>
      <c r="O45" s="59"/>
      <c r="P45" s="60"/>
      <c r="Q45" s="60"/>
      <c r="R45" s="48"/>
      <c r="S45" s="48"/>
      <c r="T45" s="48"/>
      <c r="U45" s="48"/>
      <c r="V45" s="48"/>
      <c r="W45" s="48"/>
      <c r="X45" s="48"/>
      <c r="Y45" s="59"/>
      <c r="Z45" s="49"/>
    </row>
    <row r="46" spans="3:26" ht="18" customHeight="1">
      <c r="C46" s="1"/>
      <c r="E46" s="67" t="s">
        <v>41</v>
      </c>
      <c r="F46" s="67" t="s">
        <v>0</v>
      </c>
      <c r="G46" s="6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49"/>
    </row>
    <row r="47" spans="3:26" ht="12.75">
      <c r="C47" s="58"/>
      <c r="D47" s="5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9"/>
      <c r="P47" s="61"/>
      <c r="Q47" s="61"/>
      <c r="R47" s="48"/>
      <c r="S47" s="48"/>
      <c r="T47" s="48"/>
      <c r="U47" s="48"/>
      <c r="V47" s="48"/>
      <c r="W47" s="48"/>
      <c r="X47" s="48"/>
      <c r="Y47" s="59"/>
      <c r="Z47" s="49"/>
    </row>
  </sheetData>
  <sheetProtection/>
  <mergeCells count="14">
    <mergeCell ref="F6:F8"/>
    <mergeCell ref="G5:G8"/>
    <mergeCell ref="H5:H8"/>
    <mergeCell ref="C5:F5"/>
    <mergeCell ref="A3:H3"/>
    <mergeCell ref="D6:D8"/>
    <mergeCell ref="A1:H1"/>
    <mergeCell ref="A2:H2"/>
    <mergeCell ref="A4:H4"/>
    <mergeCell ref="J40:K40"/>
    <mergeCell ref="B5:B8"/>
    <mergeCell ref="C6:C8"/>
    <mergeCell ref="J9:K16"/>
    <mergeCell ref="E6:E8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2016-06-02T05:30:34Z</cp:lastPrinted>
  <dcterms:created xsi:type="dcterms:W3CDTF">2010-01-29T08:37:16Z</dcterms:created>
  <dcterms:modified xsi:type="dcterms:W3CDTF">2016-09-02T07:42:48Z</dcterms:modified>
  <cp:category/>
  <cp:version/>
  <cp:contentType/>
  <cp:contentStatus/>
</cp:coreProperties>
</file>