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<sst xmlns="http://schemas.openxmlformats.org/spreadsheetml/2006/main" count="58" uniqueCount="53">
  <si>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</si>
  <si>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</si>
  <si>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</si>
  <si>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</si>
  <si>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</si>
  <si>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</si>
  <si>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</si>
  <si>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</si>
  <si>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</si>
  <si>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</si>
  <si>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</si>
  <si>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</si>
  <si>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</si>
  <si>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</si>
  <si>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</si>
  <si>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</si>
  <si>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</si>
  <si>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</si>
  <si>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</si>
  <si>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</si>
  <si>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</si>
  <si>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</si>
  <si>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</si>
  <si>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</si>
  <si>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</si>
  <si>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</si>
  <si>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</si>
  <si>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</si>
  <si>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</si>
  <si>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</si>
  <si>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</si>
  <si>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</si>
  <si>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</si>
  <si>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</si>
  <si>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</si>
  <si>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</si>
  <si>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</si>
  <si>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</si>
  <si>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</si>
  <si>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</si>
  <si>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</si>
  <si>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</si>
  <si>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</si>
  <si>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</si>
  <si>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</si>
  <si>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Вишневе</t>
    </r>
  </si>
  <si>
    <t>Добова витрата газу,                                    тис. м³</t>
  </si>
  <si>
    <t>відсутн.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</si>
  <si>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</si>
  <si>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</si>
  <si>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</si>
  <si>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>з газопроводу ____Гнідинці-Шебелинка-Полтава-Київ(ШПК) __________за період з ___</t>
    </r>
    <r>
      <rPr>
        <b/>
        <sz val="10"/>
        <rFont val="Arial"/>
        <family val="2"/>
      </rPr>
      <t xml:space="preserve">01.08.2016 року_______ по _______31.08.2016  року </t>
    </r>
    <r>
      <rPr>
        <sz val="10"/>
        <rFont val="Arial"/>
        <family val="2"/>
      </rPr>
      <t>_______________________</t>
    </r>
  </si>
  <si>
    <t xml:space="preserve"> 31.08.2016  року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</si>
</sst>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5;&#1086;&#1083;&#1090;&#1072;&#1074;&#107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78.531</v>
          </cell>
          <cell r="C236">
            <v>11.374</v>
          </cell>
          <cell r="D236">
            <v>1.079</v>
          </cell>
          <cell r="E236">
            <v>0.296</v>
          </cell>
          <cell r="F236">
            <v>0.072</v>
          </cell>
          <cell r="G236">
            <v>0.162</v>
          </cell>
          <cell r="H236">
            <v>0.189</v>
          </cell>
          <cell r="I236">
            <v>0.005</v>
          </cell>
          <cell r="J236">
            <v>0.049</v>
          </cell>
          <cell r="K236">
            <v>5.372</v>
          </cell>
          <cell r="L236">
            <v>2.861</v>
          </cell>
          <cell r="M236">
            <v>0.01</v>
          </cell>
        </row>
        <row r="240">
          <cell r="M240">
            <v>0.824</v>
          </cell>
        </row>
        <row r="241">
          <cell r="M241">
            <v>34.93</v>
          </cell>
          <cell r="N241">
            <v>8337</v>
          </cell>
        </row>
        <row r="242">
          <cell r="M242">
            <v>38.62</v>
          </cell>
          <cell r="N242">
            <v>9216</v>
          </cell>
        </row>
        <row r="244">
          <cell r="M244">
            <v>46.68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78.955</v>
          </cell>
          <cell r="C236">
            <v>11.23</v>
          </cell>
          <cell r="D236">
            <v>0.978</v>
          </cell>
          <cell r="E236">
            <v>0.319</v>
          </cell>
          <cell r="F236">
            <v>0.071</v>
          </cell>
          <cell r="G236">
            <v>0.152</v>
          </cell>
          <cell r="H236">
            <v>0.174</v>
          </cell>
          <cell r="I236">
            <v>0.004</v>
          </cell>
          <cell r="J236">
            <v>0.063</v>
          </cell>
          <cell r="K236">
            <v>5.139</v>
          </cell>
          <cell r="L236">
            <v>2.899</v>
          </cell>
          <cell r="M236">
            <v>0.016</v>
          </cell>
        </row>
        <row r="240">
          <cell r="M240">
            <v>0.822</v>
          </cell>
        </row>
        <row r="241">
          <cell r="M241">
            <v>34.91</v>
          </cell>
          <cell r="N241">
            <v>8333</v>
          </cell>
        </row>
        <row r="242">
          <cell r="M242">
            <v>38.6</v>
          </cell>
          <cell r="N242">
            <v>9212</v>
          </cell>
        </row>
        <row r="244">
          <cell r="M244">
            <v>46.73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78.263</v>
          </cell>
          <cell r="C236">
            <v>10.334</v>
          </cell>
          <cell r="D236">
            <v>3.993</v>
          </cell>
          <cell r="E236">
            <v>0.586</v>
          </cell>
          <cell r="F236">
            <v>0.297</v>
          </cell>
          <cell r="G236">
            <v>0.056</v>
          </cell>
          <cell r="H236">
            <v>0.069</v>
          </cell>
          <cell r="I236">
            <v>0</v>
          </cell>
          <cell r="J236">
            <v>0.022</v>
          </cell>
          <cell r="K236">
            <v>3.813</v>
          </cell>
          <cell r="L236">
            <v>2.558</v>
          </cell>
          <cell r="M236">
            <v>0.009</v>
          </cell>
        </row>
        <row r="240">
          <cell r="M240">
            <v>0.844</v>
          </cell>
        </row>
        <row r="241">
          <cell r="M241">
            <v>36.93</v>
          </cell>
          <cell r="N241">
            <v>8813</v>
          </cell>
        </row>
        <row r="242">
          <cell r="M242">
            <v>40.78</v>
          </cell>
          <cell r="N242">
            <v>9732</v>
          </cell>
        </row>
        <row r="244">
          <cell r="M244">
            <v>48.71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77.586</v>
          </cell>
          <cell r="C236">
            <v>11.748</v>
          </cell>
          <cell r="D236">
            <v>1.484</v>
          </cell>
          <cell r="E236">
            <v>0.483</v>
          </cell>
          <cell r="F236">
            <v>0.16</v>
          </cell>
          <cell r="G236">
            <v>0.125</v>
          </cell>
          <cell r="H236">
            <v>0.151</v>
          </cell>
          <cell r="I236">
            <v>0</v>
          </cell>
          <cell r="J236">
            <v>0.039</v>
          </cell>
          <cell r="K236">
            <v>5.482</v>
          </cell>
          <cell r="L236">
            <v>2.732</v>
          </cell>
          <cell r="M236">
            <v>0.01</v>
          </cell>
        </row>
        <row r="240">
          <cell r="M240">
            <v>0.833</v>
          </cell>
        </row>
        <row r="241">
          <cell r="M241">
            <v>35.37</v>
          </cell>
          <cell r="N241">
            <v>8441</v>
          </cell>
        </row>
        <row r="242">
          <cell r="M242">
            <v>39.08</v>
          </cell>
          <cell r="N242">
            <v>9327</v>
          </cell>
        </row>
        <row r="244">
          <cell r="M244">
            <v>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78.355</v>
          </cell>
          <cell r="C236">
            <v>11.176</v>
          </cell>
          <cell r="D236">
            <v>1.706</v>
          </cell>
          <cell r="E236">
            <v>0.472</v>
          </cell>
          <cell r="F236">
            <v>0.155</v>
          </cell>
          <cell r="G236">
            <v>0.149</v>
          </cell>
          <cell r="H236">
            <v>0.172</v>
          </cell>
          <cell r="I236">
            <v>0</v>
          </cell>
          <cell r="J236">
            <v>0.047</v>
          </cell>
          <cell r="K236">
            <v>4.961</v>
          </cell>
          <cell r="L236">
            <v>2.796</v>
          </cell>
          <cell r="M236">
            <v>0.011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1">
          <cell r="M31">
            <v>0.831</v>
          </cell>
        </row>
        <row r="32">
          <cell r="M32">
            <v>35.53</v>
          </cell>
          <cell r="N32">
            <v>8480</v>
          </cell>
        </row>
        <row r="33">
          <cell r="M33">
            <v>39.26</v>
          </cell>
          <cell r="N33">
            <v>9370</v>
          </cell>
        </row>
        <row r="35">
          <cell r="M35">
            <v>47.26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Z47" sqref="Z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6"/>
      <c r="X2" s="47"/>
      <c r="Y2" s="47"/>
      <c r="Z2" s="47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7" t="s">
        <v>37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2:28" ht="33" customHeight="1">
      <c r="B7" s="48" t="s">
        <v>45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"/>
      <c r="AB7" s="4"/>
    </row>
    <row r="8" spans="2:28" ht="18" customHeight="1">
      <c r="B8" s="50" t="s">
        <v>51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4"/>
      <c r="AB8" s="4"/>
    </row>
    <row r="9" spans="2:30" ht="32.25" customHeight="1">
      <c r="B9" s="72" t="s">
        <v>19</v>
      </c>
      <c r="C9" s="77" t="s">
        <v>38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63" t="s">
        <v>39</v>
      </c>
      <c r="P9" s="64"/>
      <c r="Q9" s="64"/>
      <c r="R9" s="65"/>
      <c r="S9" s="65"/>
      <c r="T9" s="66"/>
      <c r="U9" s="68" t="s">
        <v>35</v>
      </c>
      <c r="V9" s="71" t="s">
        <v>36</v>
      </c>
      <c r="W9" s="56" t="s">
        <v>32</v>
      </c>
      <c r="X9" s="56" t="s">
        <v>33</v>
      </c>
      <c r="Y9" s="56" t="s">
        <v>34</v>
      </c>
      <c r="Z9" s="59" t="s">
        <v>46</v>
      </c>
      <c r="AA9" s="4"/>
      <c r="AC9" s="7"/>
      <c r="AD9"/>
    </row>
    <row r="10" spans="2:30" ht="48.75" customHeight="1">
      <c r="B10" s="73"/>
      <c r="C10" s="52" t="s">
        <v>20</v>
      </c>
      <c r="D10" s="52" t="s">
        <v>21</v>
      </c>
      <c r="E10" s="52" t="s">
        <v>22</v>
      </c>
      <c r="F10" s="52" t="s">
        <v>23</v>
      </c>
      <c r="G10" s="52" t="s">
        <v>24</v>
      </c>
      <c r="H10" s="52" t="s">
        <v>25</v>
      </c>
      <c r="I10" s="52" t="s">
        <v>26</v>
      </c>
      <c r="J10" s="52" t="s">
        <v>27</v>
      </c>
      <c r="K10" s="52" t="s">
        <v>28</v>
      </c>
      <c r="L10" s="52" t="s">
        <v>29</v>
      </c>
      <c r="M10" s="53" t="s">
        <v>30</v>
      </c>
      <c r="N10" s="53" t="s">
        <v>31</v>
      </c>
      <c r="O10" s="53" t="s">
        <v>13</v>
      </c>
      <c r="P10" s="60" t="s">
        <v>14</v>
      </c>
      <c r="Q10" s="53" t="s">
        <v>16</v>
      </c>
      <c r="R10" s="53" t="s">
        <v>15</v>
      </c>
      <c r="S10" s="53" t="s">
        <v>17</v>
      </c>
      <c r="T10" s="53" t="s">
        <v>18</v>
      </c>
      <c r="U10" s="69"/>
      <c r="V10" s="54"/>
      <c r="W10" s="56"/>
      <c r="X10" s="56"/>
      <c r="Y10" s="56"/>
      <c r="Z10" s="59"/>
      <c r="AA10" s="4"/>
      <c r="AC10" s="7"/>
      <c r="AD10"/>
    </row>
    <row r="11" spans="2:30" ht="15.75" customHeight="1">
      <c r="B11" s="7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4"/>
      <c r="N11" s="54"/>
      <c r="O11" s="54"/>
      <c r="P11" s="61"/>
      <c r="Q11" s="75"/>
      <c r="R11" s="54"/>
      <c r="S11" s="54"/>
      <c r="T11" s="54"/>
      <c r="U11" s="69"/>
      <c r="V11" s="54"/>
      <c r="W11" s="56"/>
      <c r="X11" s="56"/>
      <c r="Y11" s="56"/>
      <c r="Z11" s="59"/>
      <c r="AA11" s="4"/>
      <c r="AC11" s="7"/>
      <c r="AD11"/>
    </row>
    <row r="12" spans="2:30" ht="21" customHeight="1">
      <c r="B12" s="74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5"/>
      <c r="N12" s="55"/>
      <c r="O12" s="55"/>
      <c r="P12" s="62"/>
      <c r="Q12" s="76"/>
      <c r="R12" s="55"/>
      <c r="S12" s="55"/>
      <c r="T12" s="55"/>
      <c r="U12" s="70"/>
      <c r="V12" s="55"/>
      <c r="W12" s="56"/>
      <c r="X12" s="56"/>
      <c r="Y12" s="56"/>
      <c r="Z12" s="59"/>
      <c r="AA12" s="4"/>
      <c r="AC12" s="7"/>
      <c r="AD12"/>
    </row>
    <row r="13" spans="2:29" s="13" customFormat="1" ht="12.75">
      <c r="B13" s="9">
        <v>1</v>
      </c>
      <c r="C13" s="40">
        <f>'[1]Лист1'!$B$236</f>
        <v>78.531</v>
      </c>
      <c r="D13" s="40">
        <f>'[1]Лист1'!$C$236</f>
        <v>11.374</v>
      </c>
      <c r="E13" s="40">
        <f>'[1]Лист1'!$D$236</f>
        <v>1.079</v>
      </c>
      <c r="F13" s="40">
        <f>'[1]Лист1'!$F$236</f>
        <v>0.072</v>
      </c>
      <c r="G13" s="40">
        <f>'[1]Лист1'!$E$236</f>
        <v>0.296</v>
      </c>
      <c r="H13" s="40">
        <f>'[1]Лист1'!$I$236</f>
        <v>0.005</v>
      </c>
      <c r="I13" s="40">
        <f>'[1]Лист1'!$H$236</f>
        <v>0.189</v>
      </c>
      <c r="J13" s="40">
        <f>'[1]Лист1'!$G$236</f>
        <v>0.162</v>
      </c>
      <c r="K13" s="40">
        <f>'[1]Лист1'!$J$236</f>
        <v>0.049</v>
      </c>
      <c r="L13" s="40">
        <f>'[1]Лист1'!$M$236</f>
        <v>0.01</v>
      </c>
      <c r="M13" s="40">
        <f>'[1]Лист1'!$K$236</f>
        <v>5.372</v>
      </c>
      <c r="N13" s="40">
        <f>'[1]Лист1'!$L$236</f>
        <v>2.861</v>
      </c>
      <c r="O13" s="40">
        <f>'[1]Лист1'!$M$240</f>
        <v>0.824</v>
      </c>
      <c r="P13" s="35">
        <f>'[1]Лист1'!$M$241</f>
        <v>34.93</v>
      </c>
      <c r="Q13" s="34">
        <f>'[1]Лист1'!$N$241</f>
        <v>8337</v>
      </c>
      <c r="R13" s="35">
        <f>'[1]Лист1'!$M$242</f>
        <v>38.62</v>
      </c>
      <c r="S13" s="11">
        <f>'[1]Лист1'!$N$242</f>
        <v>9216</v>
      </c>
      <c r="T13" s="35">
        <f>'[1]Лист1'!$M$244</f>
        <v>46.68</v>
      </c>
      <c r="U13" s="11">
        <v>-8.4</v>
      </c>
      <c r="V13" s="11">
        <v>-4.6</v>
      </c>
      <c r="W13" s="28" t="s">
        <v>47</v>
      </c>
      <c r="X13" s="28" t="s">
        <v>47</v>
      </c>
      <c r="Y13" s="10">
        <v>3.3</v>
      </c>
      <c r="Z13" s="11">
        <v>0.2904</v>
      </c>
      <c r="AB13" s="14">
        <f>SUM(C13:N13)</f>
        <v>100.00000000000001</v>
      </c>
      <c r="AC13" s="15" t="str">
        <f>IF(AB13=100,"ОК"," ")</f>
        <v>ОК</v>
      </c>
    </row>
    <row r="14" spans="2:29" s="13" customFormat="1" ht="12.75">
      <c r="B14" s="9">
        <v>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>
        <v>0.3638</v>
      </c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>
        <v>0.3674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5"/>
      <c r="Q16" s="34"/>
      <c r="R16" s="35"/>
      <c r="S16" s="11"/>
      <c r="T16" s="35"/>
      <c r="U16" s="11"/>
      <c r="V16" s="11"/>
      <c r="W16" s="18"/>
      <c r="X16" s="11"/>
      <c r="Y16" s="11"/>
      <c r="Z16" s="11">
        <v>0.3742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>
        <v>0.4133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>
        <v>0.3473</v>
      </c>
      <c r="AB18" s="14">
        <f t="shared" si="0"/>
        <v>0</v>
      </c>
      <c r="AC18" s="15"/>
    </row>
    <row r="19" spans="2:29" s="13" customFormat="1" ht="12.75">
      <c r="B19" s="9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>
        <v>0.29860000000000003</v>
      </c>
      <c r="AB19" s="14">
        <f t="shared" si="0"/>
        <v>0</v>
      </c>
      <c r="AC19" s="15"/>
    </row>
    <row r="20" spans="2:29" s="13" customFormat="1" ht="12.75">
      <c r="B20" s="9">
        <v>8</v>
      </c>
      <c r="C20" s="40">
        <f>'[2]Лист1'!$B$236</f>
        <v>78.955</v>
      </c>
      <c r="D20" s="40">
        <f>'[2]Лист1'!$C$236</f>
        <v>11.23</v>
      </c>
      <c r="E20" s="40">
        <f>'[2]Лист1'!$D$236</f>
        <v>0.978</v>
      </c>
      <c r="F20" s="40">
        <f>'[2]Лист1'!$F$236</f>
        <v>0.071</v>
      </c>
      <c r="G20" s="40">
        <f>'[2]Лист1'!$E$236</f>
        <v>0.319</v>
      </c>
      <c r="H20" s="40">
        <f>'[2]Лист1'!$I$236</f>
        <v>0.004</v>
      </c>
      <c r="I20" s="40">
        <f>'[2]Лист1'!$H$236</f>
        <v>0.174</v>
      </c>
      <c r="J20" s="40">
        <f>'[2]Лист1'!$G$236</f>
        <v>0.152</v>
      </c>
      <c r="K20" s="40">
        <f>'[2]Лист1'!$J$236</f>
        <v>0.063</v>
      </c>
      <c r="L20" s="40">
        <f>'[2]Лист1'!$M$236</f>
        <v>0.016</v>
      </c>
      <c r="M20" s="40">
        <f>'[2]Лист1'!$K$236</f>
        <v>5.139</v>
      </c>
      <c r="N20" s="40">
        <f>'[2]Лист1'!$L$236</f>
        <v>2.899</v>
      </c>
      <c r="O20" s="40">
        <f>'[2]Лист1'!$M$240</f>
        <v>0.822</v>
      </c>
      <c r="P20" s="35">
        <f>'[2]Лист1'!$M$241</f>
        <v>34.91</v>
      </c>
      <c r="Q20" s="34">
        <f>'[2]Лист1'!$N$241</f>
        <v>8333</v>
      </c>
      <c r="R20" s="35">
        <f>'[2]Лист1'!$M$242</f>
        <v>38.6</v>
      </c>
      <c r="S20" s="11">
        <f>'[2]Лист1'!$N$242</f>
        <v>9212</v>
      </c>
      <c r="T20" s="35">
        <f>'[2]Лист1'!$M$244</f>
        <v>46.73</v>
      </c>
      <c r="U20" s="11">
        <v>-8.7</v>
      </c>
      <c r="V20" s="10">
        <v>-5</v>
      </c>
      <c r="W20" s="28"/>
      <c r="X20" s="11"/>
      <c r="Y20" s="11"/>
      <c r="Z20" s="11">
        <v>0.3403</v>
      </c>
      <c r="AB20" s="14">
        <f t="shared" si="0"/>
        <v>100.00000000000001</v>
      </c>
      <c r="AC20" s="15" t="str">
        <f>IF(AB20=100,"ОК"," ")</f>
        <v>ОК</v>
      </c>
    </row>
    <row r="21" spans="2:29" s="13" customFormat="1" ht="12.75">
      <c r="B21" s="9">
        <v>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5"/>
      <c r="Q21" s="34"/>
      <c r="R21" s="35"/>
      <c r="S21" s="11"/>
      <c r="T21" s="35"/>
      <c r="U21" s="11"/>
      <c r="V21" s="11"/>
      <c r="W21" s="28"/>
      <c r="X21" s="28"/>
      <c r="Y21" s="10"/>
      <c r="Z21" s="11">
        <v>0.3951</v>
      </c>
      <c r="AB21" s="14">
        <f t="shared" si="0"/>
        <v>0</v>
      </c>
      <c r="AC21" s="15"/>
    </row>
    <row r="22" spans="2:29" s="13" customFormat="1" ht="12.75">
      <c r="B22" s="9">
        <v>10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>
        <v>0.3891</v>
      </c>
      <c r="AB22" s="14">
        <f t="shared" si="0"/>
        <v>0</v>
      </c>
      <c r="AC22" s="15"/>
    </row>
    <row r="23" spans="2:29" s="13" customFormat="1" ht="12.75">
      <c r="B23" s="9">
        <v>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5"/>
      <c r="Q23" s="34"/>
      <c r="R23" s="35"/>
      <c r="S23" s="11"/>
      <c r="T23" s="35"/>
      <c r="U23" s="11"/>
      <c r="V23" s="11"/>
      <c r="W23" s="28"/>
      <c r="X23" s="28"/>
      <c r="Y23" s="10"/>
      <c r="Z23" s="11">
        <v>0.2995</v>
      </c>
      <c r="AB23" s="14">
        <f t="shared" si="0"/>
        <v>0</v>
      </c>
      <c r="AC23" s="15"/>
    </row>
    <row r="24" spans="2:29" s="13" customFormat="1" ht="12.75">
      <c r="B24" s="9">
        <v>12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>
        <v>0.3427</v>
      </c>
      <c r="AB24" s="14">
        <f t="shared" si="0"/>
        <v>0</v>
      </c>
      <c r="AC24" s="15"/>
    </row>
    <row r="25" spans="2:29" s="13" customFormat="1" ht="12.75">
      <c r="B25" s="9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>
        <v>0.5273</v>
      </c>
      <c r="AB25" s="14">
        <f t="shared" si="0"/>
        <v>0</v>
      </c>
      <c r="AC25" s="15"/>
    </row>
    <row r="26" spans="2:29" s="13" customFormat="1" ht="12.75">
      <c r="B26" s="9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>
        <v>0.35760000000000003</v>
      </c>
      <c r="AB26" s="14">
        <f t="shared" si="0"/>
        <v>0</v>
      </c>
      <c r="AC26" s="15"/>
    </row>
    <row r="27" spans="2:29" s="13" customFormat="1" ht="12.75">
      <c r="B27" s="9">
        <v>15</v>
      </c>
      <c r="C27" s="40">
        <f>'[3]Лист1'!$B$236</f>
        <v>78.263</v>
      </c>
      <c r="D27" s="40">
        <f>'[3]Лист1'!$C$236</f>
        <v>10.334</v>
      </c>
      <c r="E27" s="40">
        <f>'[3]Лист1'!$D$236</f>
        <v>3.993</v>
      </c>
      <c r="F27" s="40">
        <f>'[3]Лист1'!$F$236</f>
        <v>0.297</v>
      </c>
      <c r="G27" s="40">
        <f>'[3]Лист1'!$E$236</f>
        <v>0.586</v>
      </c>
      <c r="H27" s="40">
        <f>'[3]Лист1'!$I$236</f>
        <v>0</v>
      </c>
      <c r="I27" s="40">
        <f>'[3]Лист1'!$H$236</f>
        <v>0.069</v>
      </c>
      <c r="J27" s="40">
        <f>'[3]Лист1'!$G$236</f>
        <v>0.056</v>
      </c>
      <c r="K27" s="40">
        <f>'[3]Лист1'!$J$236</f>
        <v>0.022</v>
      </c>
      <c r="L27" s="40">
        <f>'[3]Лист1'!$M$236</f>
        <v>0.009</v>
      </c>
      <c r="M27" s="40">
        <f>'[3]Лист1'!$K$236</f>
        <v>3.813</v>
      </c>
      <c r="N27" s="40">
        <f>'[3]Лист1'!$L$236</f>
        <v>2.558</v>
      </c>
      <c r="O27" s="40">
        <f>'[3]Лист1'!$M$240</f>
        <v>0.844</v>
      </c>
      <c r="P27" s="35">
        <f>'[3]Лист1'!$M$241</f>
        <v>36.93</v>
      </c>
      <c r="Q27" s="34">
        <f>'[3]Лист1'!$N$241</f>
        <v>8813</v>
      </c>
      <c r="R27" s="35">
        <f>'[3]Лист1'!$M$242</f>
        <v>40.78</v>
      </c>
      <c r="S27" s="11">
        <f>'[3]Лист1'!$N$242</f>
        <v>9732</v>
      </c>
      <c r="T27" s="35">
        <f>'[3]Лист1'!$M$244</f>
        <v>48.71</v>
      </c>
      <c r="U27" s="11">
        <v>-10.7</v>
      </c>
      <c r="V27" s="11">
        <v>-7.8</v>
      </c>
      <c r="W27" s="28"/>
      <c r="X27" s="11"/>
      <c r="Y27" s="11"/>
      <c r="Z27" s="17">
        <v>0.3543</v>
      </c>
      <c r="AB27" s="14">
        <f t="shared" si="0"/>
        <v>100</v>
      </c>
      <c r="AC27" s="15" t="str">
        <f>IF(AB27=100,"ОК"," ")</f>
        <v>ОК</v>
      </c>
    </row>
    <row r="28" spans="2:29" s="13" customFormat="1" ht="12.75">
      <c r="B28" s="16">
        <v>16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5"/>
      <c r="Q28" s="34"/>
      <c r="R28" s="35"/>
      <c r="S28" s="11"/>
      <c r="T28" s="35"/>
      <c r="U28" s="11"/>
      <c r="V28" s="10"/>
      <c r="W28" s="12"/>
      <c r="X28" s="11"/>
      <c r="Y28" s="11"/>
      <c r="Z28" s="17">
        <v>0.3991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>
        <v>0.4016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>
        <v>0.4179</v>
      </c>
      <c r="AB30" s="14">
        <f t="shared" si="0"/>
        <v>0</v>
      </c>
      <c r="AC30" s="15"/>
    </row>
    <row r="31" spans="2:29" s="13" customFormat="1" ht="12.75">
      <c r="B31" s="16">
        <v>19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>
        <v>0.3762</v>
      </c>
      <c r="AB31" s="14">
        <f t="shared" si="0"/>
        <v>0</v>
      </c>
      <c r="AC31" s="15"/>
    </row>
    <row r="32" spans="2:29" s="13" customFormat="1" ht="12.75">
      <c r="B32" s="16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>
        <v>0.3506</v>
      </c>
      <c r="AB32" s="14">
        <f t="shared" si="0"/>
        <v>0</v>
      </c>
      <c r="AC32" s="15"/>
    </row>
    <row r="33" spans="2:29" s="13" customFormat="1" ht="12.75">
      <c r="B33" s="16">
        <v>21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>
        <v>0.3359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0">
        <f>'[4]Лист1'!$B$236</f>
        <v>77.586</v>
      </c>
      <c r="D34" s="40">
        <f>'[4]Лист1'!$C$236</f>
        <v>11.748</v>
      </c>
      <c r="E34" s="40">
        <f>'[4]Лист1'!$D$236</f>
        <v>1.484</v>
      </c>
      <c r="F34" s="40">
        <f>'[4]Лист1'!$F$236</f>
        <v>0.16</v>
      </c>
      <c r="G34" s="40">
        <f>'[4]Лист1'!$E$236</f>
        <v>0.483</v>
      </c>
      <c r="H34" s="40">
        <f>'[4]Лист1'!$I$236</f>
        <v>0</v>
      </c>
      <c r="I34" s="40">
        <f>'[4]Лист1'!$H$236</f>
        <v>0.151</v>
      </c>
      <c r="J34" s="40">
        <f>'[4]Лист1'!$G$236</f>
        <v>0.125</v>
      </c>
      <c r="K34" s="40">
        <f>'[4]Лист1'!$J$236</f>
        <v>0.039</v>
      </c>
      <c r="L34" s="40">
        <f>'[4]Лист1'!$M$236</f>
        <v>0.01</v>
      </c>
      <c r="M34" s="40">
        <f>'[4]Лист1'!$K$236</f>
        <v>5.482</v>
      </c>
      <c r="N34" s="40">
        <f>'[4]Лист1'!$L$236</f>
        <v>2.732</v>
      </c>
      <c r="O34" s="40">
        <f>'[4]Лист1'!$M$240</f>
        <v>0.833</v>
      </c>
      <c r="P34" s="35">
        <f>'[4]Лист1'!$M$241</f>
        <v>35.37</v>
      </c>
      <c r="Q34" s="34">
        <f>'[4]Лист1'!$N$241</f>
        <v>8441</v>
      </c>
      <c r="R34" s="35">
        <f>'[4]Лист1'!$M$242</f>
        <v>39.08</v>
      </c>
      <c r="S34" s="11">
        <f>'[4]Лист1'!$N$242</f>
        <v>9327</v>
      </c>
      <c r="T34" s="35">
        <f>'[4]Лист1'!$M$244</f>
        <v>47</v>
      </c>
      <c r="U34" s="11">
        <v>-10.7</v>
      </c>
      <c r="V34" s="11">
        <v>-7.1</v>
      </c>
      <c r="W34" s="18"/>
      <c r="X34" s="11"/>
      <c r="Y34" s="11"/>
      <c r="Z34" s="17">
        <v>0.3356</v>
      </c>
      <c r="AB34" s="14">
        <f t="shared" si="0"/>
        <v>100</v>
      </c>
      <c r="AC34" s="15" t="str">
        <f>IF(AB34=100,"ОК"," ")</f>
        <v>ОК</v>
      </c>
    </row>
    <row r="35" spans="2:29" s="13" customFormat="1" ht="12.75">
      <c r="B35" s="16">
        <v>23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5"/>
      <c r="Q35" s="34"/>
      <c r="R35" s="35"/>
      <c r="S35" s="11"/>
      <c r="T35" s="35"/>
      <c r="U35" s="11"/>
      <c r="V35" s="11"/>
      <c r="W35" s="28"/>
      <c r="X35" s="11"/>
      <c r="Y35" s="11"/>
      <c r="Z35" s="17">
        <v>0.3345</v>
      </c>
      <c r="AB35" s="14">
        <f t="shared" si="0"/>
        <v>0</v>
      </c>
      <c r="AC35" s="15"/>
    </row>
    <row r="36" spans="2:29" s="13" customFormat="1" ht="12.75">
      <c r="B36" s="16">
        <v>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>
        <v>0.3958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>
        <v>0.36960000000000004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>
        <v>0.4622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>
        <v>0.3857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>
        <v>0.36219999999999997</v>
      </c>
      <c r="AB40" s="14">
        <f t="shared" si="0"/>
        <v>0</v>
      </c>
      <c r="AC40" s="15"/>
    </row>
    <row r="41" spans="2:29" s="13" customFormat="1" ht="12.75">
      <c r="B41" s="16">
        <v>29</v>
      </c>
      <c r="C41" s="40">
        <f>'[5]Лист1'!$B$236</f>
        <v>78.355</v>
      </c>
      <c r="D41" s="40">
        <f>'[5]Лист1'!$C$236</f>
        <v>11.176</v>
      </c>
      <c r="E41" s="40">
        <f>'[5]Лист1'!$D$236</f>
        <v>1.706</v>
      </c>
      <c r="F41" s="40">
        <f>'[5]Лист1'!$F$236</f>
        <v>0.155</v>
      </c>
      <c r="G41" s="40">
        <f>'[5]Лист1'!$E$236</f>
        <v>0.472</v>
      </c>
      <c r="H41" s="40">
        <f>'[5]Лист1'!$I$236</f>
        <v>0</v>
      </c>
      <c r="I41" s="40">
        <f>'[5]Лист1'!$H$236</f>
        <v>0.172</v>
      </c>
      <c r="J41" s="40">
        <f>'[5]Лист1'!$G$236</f>
        <v>0.149</v>
      </c>
      <c r="K41" s="40">
        <f>'[5]Лист1'!$J$236</f>
        <v>0.047</v>
      </c>
      <c r="L41" s="40">
        <f>'[5]Лист1'!$M$236</f>
        <v>0.011</v>
      </c>
      <c r="M41" s="40">
        <f>'[5]Лист1'!$K$236</f>
        <v>4.961</v>
      </c>
      <c r="N41" s="40">
        <f>'[5]Лист1'!$L$236</f>
        <v>2.796</v>
      </c>
      <c r="O41" s="40">
        <f>'[6]Лист1'!$M$31</f>
        <v>0.831</v>
      </c>
      <c r="P41" s="35">
        <f>'[6]Лист1'!$M$32</f>
        <v>35.53</v>
      </c>
      <c r="Q41" s="34">
        <f>'[6]Лист1'!$N$32</f>
        <v>8480</v>
      </c>
      <c r="R41" s="35">
        <f>'[6]Лист1'!$M$33</f>
        <v>39.26</v>
      </c>
      <c r="S41" s="11">
        <f>'[6]Лист1'!$N$33</f>
        <v>9370</v>
      </c>
      <c r="T41" s="35">
        <f>'[6]Лист1'!$M$35</f>
        <v>47.26</v>
      </c>
      <c r="U41" s="11">
        <v>-9.3</v>
      </c>
      <c r="V41" s="11">
        <v>-5.5</v>
      </c>
      <c r="W41" s="18"/>
      <c r="X41" s="12"/>
      <c r="Y41" s="12"/>
      <c r="Z41" s="17">
        <v>0.3877</v>
      </c>
      <c r="AB41" s="14">
        <f t="shared" si="0"/>
        <v>100</v>
      </c>
      <c r="AC41" s="15"/>
    </row>
    <row r="42" spans="2:29" s="13" customFormat="1" ht="12.75">
      <c r="B42" s="16">
        <v>30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5"/>
      <c r="Q42" s="34"/>
      <c r="R42" s="35"/>
      <c r="S42" s="11"/>
      <c r="T42" s="35"/>
      <c r="U42" s="11"/>
      <c r="V42" s="11"/>
      <c r="W42" s="28"/>
      <c r="X42" s="12"/>
      <c r="Y42" s="12"/>
      <c r="Z42" s="30">
        <v>0.3078</v>
      </c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>
        <v>0.4008</v>
      </c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2" t="s">
        <v>48</v>
      </c>
      <c r="T44" s="42"/>
      <c r="U44" s="42"/>
      <c r="V44" s="42"/>
      <c r="W44" s="42"/>
      <c r="X44" s="42"/>
      <c r="Y44" s="43"/>
      <c r="Z44" s="41">
        <v>11.4841</v>
      </c>
      <c r="AB44" s="5"/>
      <c r="AC44" s="6"/>
      <c r="AD44"/>
    </row>
    <row r="45" spans="3:25" ht="12.75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4" t="s">
        <v>49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1"/>
      <c r="S47" s="45" t="s">
        <v>52</v>
      </c>
      <c r="T47" s="45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5" t="s">
        <v>52</v>
      </c>
      <c r="T49" s="4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O9:T9"/>
    <mergeCell ref="C45:X45"/>
    <mergeCell ref="U9:U12"/>
    <mergeCell ref="V9:V12"/>
    <mergeCell ref="B9:B12"/>
    <mergeCell ref="Q10:Q12"/>
    <mergeCell ref="S10:S12"/>
    <mergeCell ref="T10:T12"/>
    <mergeCell ref="C9:N9"/>
    <mergeCell ref="H10:H12"/>
    <mergeCell ref="L10:L12"/>
    <mergeCell ref="P10:P12"/>
    <mergeCell ref="G10:G12"/>
    <mergeCell ref="I10:I12"/>
    <mergeCell ref="M10:M12"/>
    <mergeCell ref="J10:J12"/>
    <mergeCell ref="Y9:Y12"/>
    <mergeCell ref="C6:AB6"/>
    <mergeCell ref="X9:X12"/>
    <mergeCell ref="E10:E12"/>
    <mergeCell ref="F10:F12"/>
    <mergeCell ref="K10:K12"/>
    <mergeCell ref="W9:W12"/>
    <mergeCell ref="Z9:Z12"/>
    <mergeCell ref="O10:O12"/>
    <mergeCell ref="R10:R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Шило Олег Евгениевич</cp:lastModifiedBy>
  <cp:lastPrinted>2016-06-02T13:30:00Z</cp:lastPrinted>
  <dcterms:created xsi:type="dcterms:W3CDTF">2010-01-29T08:37:16Z</dcterms:created>
  <dcterms:modified xsi:type="dcterms:W3CDTF">2016-09-01T13:59:32Z</dcterms:modified>
  <cp:category/>
  <cp:version/>
  <cp:contentType/>
  <cp:contentStatus/>
</cp:coreProperties>
</file>