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<sst xmlns="http://schemas.openxmlformats.org/spreadsheetml/2006/main" count="59" uniqueCount="55">
  <si>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</si>
  <si>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</si>
  <si>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</si>
  <si>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</si>
  <si>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</si>
  <si>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</si>
  <si>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</si>
  <si>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</si>
  <si>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</si>
  <si>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</si>
  <si>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</si>
  <si>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</si>
  <si>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</si>
  <si>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</si>
  <si>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</si>
  <si>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</si>
  <si>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</si>
  <si>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</si>
  <si>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</si>
  <si>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</si>
  <si>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</si>
  <si>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</si>
  <si>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</si>
  <si>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</si>
  <si>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</si>
  <si>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</si>
  <si>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</si>
  <si>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</si>
  <si>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</si>
  <si>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</si>
  <si>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</si>
  <si>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</si>
  <si>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</si>
  <si>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</si>
  <si>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</si>
  <si>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</si>
  <si>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</si>
  <si>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</si>
  <si>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</si>
  <si>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</si>
  <si>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</si>
  <si>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</si>
  <si>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</si>
  <si>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</si>
  <si>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</si>
  <si>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вузлі обліку газу ( газ на с.Піски) ЦЕХ №3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</si>
  <si>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</si>
  <si>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</si>
  <si>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</si>
  <si>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</si>
  <si>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</si>
  <si>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 0,2</t>
    </r>
  </si>
  <si>
    <t xml:space="preserve"> 31.08.2016  року</t>
  </si>
  <si>
    <r>
      <t>з газопроводу _______ (ШПК+ШДК+ЄДК) ____________________за період з ___</t>
    </r>
    <r>
      <rPr>
        <b/>
        <sz val="10"/>
        <rFont val="Arial"/>
        <family val="2"/>
      </rPr>
      <t xml:space="preserve">01.08.2016 року_______ по _______31.08.2016 року </t>
    </r>
    <r>
      <rPr>
        <sz val="10"/>
        <rFont val="Arial"/>
        <family val="2"/>
      </rPr>
      <t>_______________________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</si>
  <si>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 0,5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</si>
</sst>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1" fillId="0" borderId="16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90.172</v>
          </cell>
          <cell r="C234">
            <v>4.728</v>
          </cell>
          <cell r="D234">
            <v>1.24</v>
          </cell>
          <cell r="E234">
            <v>0.223</v>
          </cell>
          <cell r="F234">
            <v>0.138</v>
          </cell>
          <cell r="G234">
            <v>0.048</v>
          </cell>
          <cell r="H234">
            <v>0.058</v>
          </cell>
          <cell r="I234">
            <v>0.004</v>
          </cell>
          <cell r="J234">
            <v>0.098</v>
          </cell>
          <cell r="K234">
            <v>1.786</v>
          </cell>
          <cell r="L234">
            <v>1.497</v>
          </cell>
          <cell r="M234">
            <v>0.008</v>
          </cell>
        </row>
        <row r="238">
          <cell r="M238">
            <v>0.749</v>
          </cell>
        </row>
        <row r="239">
          <cell r="M239">
            <v>34.72</v>
          </cell>
          <cell r="N239">
            <v>8293</v>
          </cell>
        </row>
        <row r="240">
          <cell r="M240">
            <v>38.46</v>
          </cell>
          <cell r="N240">
            <v>9185</v>
          </cell>
        </row>
        <row r="242">
          <cell r="M242">
            <v>48.78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90.162</v>
          </cell>
          <cell r="C234">
            <v>4.746</v>
          </cell>
          <cell r="D234">
            <v>1.157</v>
          </cell>
          <cell r="E234">
            <v>0.206</v>
          </cell>
          <cell r="F234">
            <v>0.127</v>
          </cell>
          <cell r="G234">
            <v>0.045</v>
          </cell>
          <cell r="H234">
            <v>0.055</v>
          </cell>
          <cell r="I234">
            <v>0.004</v>
          </cell>
          <cell r="J234">
            <v>0.099</v>
          </cell>
          <cell r="K234">
            <v>1.897</v>
          </cell>
          <cell r="L234">
            <v>1.492</v>
          </cell>
          <cell r="M234">
            <v>0.01</v>
          </cell>
        </row>
        <row r="238">
          <cell r="M238">
            <v>0.748</v>
          </cell>
        </row>
        <row r="239">
          <cell r="M239">
            <v>34.62</v>
          </cell>
          <cell r="N239">
            <v>8269</v>
          </cell>
        </row>
        <row r="240">
          <cell r="M240">
            <v>38.35</v>
          </cell>
          <cell r="N240">
            <v>9158</v>
          </cell>
        </row>
        <row r="242">
          <cell r="M242">
            <v>48.67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90.401</v>
          </cell>
          <cell r="C234">
            <v>4.715</v>
          </cell>
          <cell r="D234">
            <v>1.107</v>
          </cell>
          <cell r="E234">
            <v>0.195</v>
          </cell>
          <cell r="F234">
            <v>0.123</v>
          </cell>
          <cell r="G234">
            <v>0.042</v>
          </cell>
          <cell r="H234">
            <v>0.051</v>
          </cell>
          <cell r="I234">
            <v>0.004</v>
          </cell>
          <cell r="J234">
            <v>0.083</v>
          </cell>
          <cell r="K234">
            <v>1.84</v>
          </cell>
          <cell r="L234">
            <v>1.426</v>
          </cell>
          <cell r="M234">
            <v>0.013</v>
          </cell>
        </row>
        <row r="238">
          <cell r="M238">
            <v>0.745</v>
          </cell>
        </row>
        <row r="239">
          <cell r="M239">
            <v>34.58</v>
          </cell>
          <cell r="N239">
            <v>8261</v>
          </cell>
        </row>
        <row r="240">
          <cell r="M240">
            <v>38.31</v>
          </cell>
          <cell r="N240">
            <v>9150</v>
          </cell>
        </row>
        <row r="242">
          <cell r="M242">
            <v>48.72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90.78</v>
          </cell>
          <cell r="C234">
            <v>4.563</v>
          </cell>
          <cell r="D234">
            <v>1.18</v>
          </cell>
          <cell r="E234">
            <v>0.22</v>
          </cell>
          <cell r="F234">
            <v>0.137</v>
          </cell>
          <cell r="G234">
            <v>0.052</v>
          </cell>
          <cell r="H234">
            <v>0.061</v>
          </cell>
          <cell r="I234">
            <v>0.005</v>
          </cell>
          <cell r="J234">
            <v>0.112</v>
          </cell>
          <cell r="K234">
            <v>1.854</v>
          </cell>
          <cell r="L234">
            <v>1.029</v>
          </cell>
          <cell r="M234">
            <v>0.007</v>
          </cell>
        </row>
        <row r="238">
          <cell r="M238">
            <v>0.742</v>
          </cell>
        </row>
        <row r="239">
          <cell r="M239">
            <v>34.8</v>
          </cell>
          <cell r="N239">
            <v>8312</v>
          </cell>
        </row>
        <row r="240">
          <cell r="M240">
            <v>38.55</v>
          </cell>
          <cell r="N240">
            <v>9206</v>
          </cell>
        </row>
        <row r="242">
          <cell r="M242">
            <v>49.11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90.73</v>
          </cell>
          <cell r="C234">
            <v>4.529</v>
          </cell>
          <cell r="D234">
            <v>1.152</v>
          </cell>
          <cell r="E234">
            <v>0.218</v>
          </cell>
          <cell r="F234">
            <v>0.135</v>
          </cell>
          <cell r="G234">
            <v>0.048</v>
          </cell>
          <cell r="H234">
            <v>0.057</v>
          </cell>
          <cell r="I234">
            <v>0.005</v>
          </cell>
          <cell r="J234">
            <v>0.085</v>
          </cell>
          <cell r="K234">
            <v>2.008</v>
          </cell>
          <cell r="L234">
            <v>1.023</v>
          </cell>
          <cell r="M234">
            <v>0.01</v>
          </cell>
        </row>
        <row r="238">
          <cell r="M238">
            <v>0.741</v>
          </cell>
        </row>
        <row r="239">
          <cell r="M239">
            <v>34.68</v>
          </cell>
          <cell r="N239">
            <v>8283</v>
          </cell>
        </row>
        <row r="240">
          <cell r="M240">
            <v>38.42</v>
          </cell>
          <cell r="N240">
            <v>9175</v>
          </cell>
        </row>
        <row r="242">
          <cell r="M242">
            <v>48.97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Layout" zoomScaleSheetLayoutView="90" workbookViewId="0" topLeftCell="G28">
      <selection activeCell="AB49" sqref="AB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8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9" t="s">
        <v>37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</row>
    <row r="7" spans="2:28" ht="33" customHeight="1">
      <c r="B7" s="49" t="s">
        <v>45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4"/>
      <c r="AB7" s="4"/>
    </row>
    <row r="8" spans="2:28" ht="18" customHeight="1">
      <c r="B8" s="51" t="s">
        <v>53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4"/>
      <c r="AB8" s="4"/>
    </row>
    <row r="9" spans="2:30" ht="32.25" customHeight="1">
      <c r="B9" s="70" t="s">
        <v>19</v>
      </c>
      <c r="C9" s="78" t="s">
        <v>38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O9" s="66" t="s">
        <v>39</v>
      </c>
      <c r="P9" s="67"/>
      <c r="Q9" s="67"/>
      <c r="R9" s="68"/>
      <c r="S9" s="68"/>
      <c r="T9" s="69"/>
      <c r="U9" s="62" t="s">
        <v>35</v>
      </c>
      <c r="V9" s="65" t="s">
        <v>36</v>
      </c>
      <c r="W9" s="57" t="s">
        <v>32</v>
      </c>
      <c r="X9" s="57" t="s">
        <v>33</v>
      </c>
      <c r="Y9" s="57" t="s">
        <v>34</v>
      </c>
      <c r="Z9" s="58" t="s">
        <v>47</v>
      </c>
      <c r="AA9" s="4"/>
      <c r="AC9" s="7"/>
      <c r="AD9"/>
    </row>
    <row r="10" spans="2:30" ht="48.75" customHeight="1">
      <c r="B10" s="71"/>
      <c r="C10" s="53" t="s">
        <v>20</v>
      </c>
      <c r="D10" s="53" t="s">
        <v>21</v>
      </c>
      <c r="E10" s="53" t="s">
        <v>22</v>
      </c>
      <c r="F10" s="53" t="s">
        <v>23</v>
      </c>
      <c r="G10" s="53" t="s">
        <v>24</v>
      </c>
      <c r="H10" s="53" t="s">
        <v>25</v>
      </c>
      <c r="I10" s="53" t="s">
        <v>26</v>
      </c>
      <c r="J10" s="53" t="s">
        <v>27</v>
      </c>
      <c r="K10" s="53" t="s">
        <v>28</v>
      </c>
      <c r="L10" s="53" t="s">
        <v>29</v>
      </c>
      <c r="M10" s="54" t="s">
        <v>30</v>
      </c>
      <c r="N10" s="54" t="s">
        <v>31</v>
      </c>
      <c r="O10" s="54" t="s">
        <v>13</v>
      </c>
      <c r="P10" s="75" t="s">
        <v>14</v>
      </c>
      <c r="Q10" s="54" t="s">
        <v>16</v>
      </c>
      <c r="R10" s="54" t="s">
        <v>15</v>
      </c>
      <c r="S10" s="54" t="s">
        <v>17</v>
      </c>
      <c r="T10" s="54" t="s">
        <v>18</v>
      </c>
      <c r="U10" s="63"/>
      <c r="V10" s="55"/>
      <c r="W10" s="57"/>
      <c r="X10" s="57"/>
      <c r="Y10" s="57"/>
      <c r="Z10" s="58"/>
      <c r="AA10" s="4"/>
      <c r="AC10" s="7"/>
      <c r="AD10"/>
    </row>
    <row r="11" spans="2:30" ht="15.75" customHeight="1">
      <c r="B11" s="7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5"/>
      <c r="O11" s="55"/>
      <c r="P11" s="76"/>
      <c r="Q11" s="73"/>
      <c r="R11" s="55"/>
      <c r="S11" s="55"/>
      <c r="T11" s="55"/>
      <c r="U11" s="63"/>
      <c r="V11" s="55"/>
      <c r="W11" s="57"/>
      <c r="X11" s="57"/>
      <c r="Y11" s="57"/>
      <c r="Z11" s="58"/>
      <c r="AA11" s="4"/>
      <c r="AC11" s="7"/>
      <c r="AD11"/>
    </row>
    <row r="12" spans="2:30" ht="21" customHeight="1">
      <c r="B12" s="7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6"/>
      <c r="N12" s="56"/>
      <c r="O12" s="56"/>
      <c r="P12" s="77"/>
      <c r="Q12" s="74"/>
      <c r="R12" s="56"/>
      <c r="S12" s="56"/>
      <c r="T12" s="56"/>
      <c r="U12" s="64"/>
      <c r="V12" s="56"/>
      <c r="W12" s="57"/>
      <c r="X12" s="57"/>
      <c r="Y12" s="57"/>
      <c r="Z12" s="58"/>
      <c r="AA12" s="4"/>
      <c r="AC12" s="7"/>
      <c r="AD12"/>
    </row>
    <row r="13" spans="2:29" s="13" customFormat="1" ht="12.75">
      <c r="B13" s="9">
        <v>1</v>
      </c>
      <c r="C13" s="40">
        <f>'[1]Лист1'!$B$234</f>
        <v>90.172</v>
      </c>
      <c r="D13" s="40">
        <f>'[1]Лист1'!$C$234</f>
        <v>4.728</v>
      </c>
      <c r="E13" s="40">
        <f>'[1]Лист1'!$D$234</f>
        <v>1.24</v>
      </c>
      <c r="F13" s="40">
        <f>'[1]Лист1'!$F$234</f>
        <v>0.138</v>
      </c>
      <c r="G13" s="40">
        <f>'[1]Лист1'!$E$234</f>
        <v>0.223</v>
      </c>
      <c r="H13" s="40">
        <f>'[1]Лист1'!$I$234</f>
        <v>0.004</v>
      </c>
      <c r="I13" s="40">
        <f>'[1]Лист1'!$H$234</f>
        <v>0.058</v>
      </c>
      <c r="J13" s="40">
        <f>'[1]Лист1'!$G$234</f>
        <v>0.048</v>
      </c>
      <c r="K13" s="40">
        <f>'[1]Лист1'!$J$234</f>
        <v>0.098</v>
      </c>
      <c r="L13" s="40">
        <f>'[1]Лист1'!$M$234</f>
        <v>0.008</v>
      </c>
      <c r="M13" s="40">
        <f>'[1]Лист1'!$K$234</f>
        <v>1.786</v>
      </c>
      <c r="N13" s="40">
        <f>'[1]Лист1'!$L$234</f>
        <v>1.497</v>
      </c>
      <c r="O13" s="40">
        <f>'[1]Лист1'!$M$238</f>
        <v>0.749</v>
      </c>
      <c r="P13" s="35">
        <f>'[1]Лист1'!$M$239</f>
        <v>34.72</v>
      </c>
      <c r="Q13" s="34">
        <f>'[1]Лист1'!$N$239</f>
        <v>8293</v>
      </c>
      <c r="R13" s="35">
        <f>'[1]Лист1'!$M$240</f>
        <v>38.46</v>
      </c>
      <c r="S13" s="11">
        <f>'[1]Лист1'!$N$240</f>
        <v>9185</v>
      </c>
      <c r="T13" s="35">
        <f>'[1]Лист1'!$M$242</f>
        <v>48.78</v>
      </c>
      <c r="U13" s="11">
        <v>-2.9</v>
      </c>
      <c r="V13" s="11">
        <v>-1.7</v>
      </c>
      <c r="W13" s="28" t="s">
        <v>46</v>
      </c>
      <c r="X13" s="11" t="s">
        <v>51</v>
      </c>
      <c r="Y13" s="11" t="s">
        <v>54</v>
      </c>
      <c r="Z13" s="11">
        <v>1.0672000000000001</v>
      </c>
      <c r="AB13" s="14">
        <f>SUM(C13:N13)</f>
        <v>100</v>
      </c>
      <c r="AC13" s="15" t="str">
        <f>IF(AB13=100,"ОК"," ")</f>
        <v>ОК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>
        <v>-2.1</v>
      </c>
      <c r="V14" s="11">
        <v>-1.4</v>
      </c>
      <c r="W14" s="29"/>
      <c r="X14" s="11"/>
      <c r="Y14" s="11"/>
      <c r="Z14" s="11">
        <v>1.0291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>
        <v>-2.8</v>
      </c>
      <c r="V15" s="11">
        <v>-3.1</v>
      </c>
      <c r="W15" s="18"/>
      <c r="X15" s="11"/>
      <c r="Y15" s="11"/>
      <c r="Z15" s="11">
        <v>1.172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5"/>
      <c r="Q16" s="34"/>
      <c r="R16" s="35"/>
      <c r="S16" s="11"/>
      <c r="T16" s="35"/>
      <c r="U16" s="11">
        <v>-4.3</v>
      </c>
      <c r="V16" s="11">
        <v>-2.5</v>
      </c>
      <c r="W16" s="18"/>
      <c r="X16" s="11"/>
      <c r="Y16" s="11"/>
      <c r="Z16" s="11">
        <v>1.1562999999999999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5"/>
      <c r="Q17" s="34"/>
      <c r="R17" s="35"/>
      <c r="S17" s="11"/>
      <c r="T17" s="35"/>
      <c r="U17" s="10">
        <v>-6</v>
      </c>
      <c r="V17" s="10">
        <v>-4</v>
      </c>
      <c r="W17" s="28"/>
      <c r="X17" s="11"/>
      <c r="Y17" s="11"/>
      <c r="Z17" s="11">
        <v>1.1288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5"/>
      <c r="Q18" s="34"/>
      <c r="R18" s="35"/>
      <c r="S18" s="11"/>
      <c r="T18" s="35"/>
      <c r="U18" s="11"/>
      <c r="V18" s="10"/>
      <c r="W18" s="28"/>
      <c r="X18" s="11"/>
      <c r="Y18" s="11"/>
      <c r="Z18" s="11">
        <v>1.1585</v>
      </c>
      <c r="AB18" s="14">
        <f t="shared" si="0"/>
        <v>0</v>
      </c>
      <c r="AC18" s="15"/>
    </row>
    <row r="19" spans="2:29" s="13" customFormat="1" ht="12.75">
      <c r="B19" s="9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>
        <v>1.1775</v>
      </c>
      <c r="AB19" s="14">
        <f t="shared" si="0"/>
        <v>0</v>
      </c>
      <c r="AC19" s="15"/>
    </row>
    <row r="20" spans="2:29" s="13" customFormat="1" ht="12.75">
      <c r="B20" s="9">
        <v>8</v>
      </c>
      <c r="C20" s="40">
        <f>'[2]Лист1'!$B$234</f>
        <v>90.162</v>
      </c>
      <c r="D20" s="40">
        <f>'[2]Лист1'!$C$234</f>
        <v>4.746</v>
      </c>
      <c r="E20" s="40">
        <f>'[2]Лист1'!$D$234</f>
        <v>1.157</v>
      </c>
      <c r="F20" s="40">
        <f>'[2]Лист1'!$F$234</f>
        <v>0.127</v>
      </c>
      <c r="G20" s="40">
        <f>'[2]Лист1'!$E$234</f>
        <v>0.206</v>
      </c>
      <c r="H20" s="40">
        <f>'[2]Лист1'!$I$234</f>
        <v>0.004</v>
      </c>
      <c r="I20" s="40">
        <f>'[2]Лист1'!$H$234</f>
        <v>0.055</v>
      </c>
      <c r="J20" s="40">
        <f>'[2]Лист1'!$G$234</f>
        <v>0.045</v>
      </c>
      <c r="K20" s="40">
        <f>'[2]Лист1'!$J$234</f>
        <v>0.099</v>
      </c>
      <c r="L20" s="40">
        <f>'[2]Лист1'!$M$234</f>
        <v>0.01</v>
      </c>
      <c r="M20" s="40">
        <f>'[2]Лист1'!$K$234</f>
        <v>1.897</v>
      </c>
      <c r="N20" s="40">
        <f>'[2]Лист1'!$L$234</f>
        <v>1.492</v>
      </c>
      <c r="O20" s="40">
        <f>'[2]Лист1'!$M$238</f>
        <v>0.748</v>
      </c>
      <c r="P20" s="35">
        <f>'[2]Лист1'!$M$239</f>
        <v>34.62</v>
      </c>
      <c r="Q20" s="34">
        <f>'[2]Лист1'!$N$239</f>
        <v>8269</v>
      </c>
      <c r="R20" s="35">
        <f>'[2]Лист1'!$M$240</f>
        <v>38.35</v>
      </c>
      <c r="S20" s="11">
        <f>'[2]Лист1'!$N$240</f>
        <v>9158</v>
      </c>
      <c r="T20" s="35">
        <f>'[2]Лист1'!$M$242</f>
        <v>48.67</v>
      </c>
      <c r="U20" s="11">
        <v>-2.2</v>
      </c>
      <c r="V20" s="11">
        <v>-3.7</v>
      </c>
      <c r="W20" s="28"/>
      <c r="X20" s="11"/>
      <c r="Y20" s="11"/>
      <c r="Z20" s="11">
        <v>1.1204</v>
      </c>
      <c r="AB20" s="14">
        <f t="shared" si="0"/>
        <v>100.00000000000003</v>
      </c>
      <c r="AC20" s="15" t="str">
        <f>IF(AB20=100,"ОК"," ")</f>
        <v>ОК</v>
      </c>
    </row>
    <row r="21" spans="2:29" s="13" customFormat="1" ht="12.75">
      <c r="B21" s="9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>
        <v>1.0118</v>
      </c>
      <c r="AB21" s="14">
        <f t="shared" si="0"/>
        <v>0</v>
      </c>
      <c r="AC21" s="15"/>
    </row>
    <row r="22" spans="2:29" s="13" customFormat="1" ht="12.75">
      <c r="B22" s="9">
        <v>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>
        <v>0.09759999999999999</v>
      </c>
      <c r="AB22" s="14">
        <f t="shared" si="0"/>
        <v>0</v>
      </c>
      <c r="AC22" s="15"/>
    </row>
    <row r="23" spans="2:29" s="13" customFormat="1" ht="12.75">
      <c r="B23" s="9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5"/>
      <c r="Q23" s="34"/>
      <c r="R23" s="35"/>
      <c r="S23" s="11"/>
      <c r="T23" s="35"/>
      <c r="U23" s="11"/>
      <c r="V23" s="11"/>
      <c r="W23" s="28"/>
      <c r="X23" s="11"/>
      <c r="Y23" s="11"/>
      <c r="Z23" s="11">
        <v>1.9313</v>
      </c>
      <c r="AB23" s="14">
        <f t="shared" si="0"/>
        <v>0</v>
      </c>
      <c r="AC23" s="15"/>
    </row>
    <row r="24" spans="2:29" s="13" customFormat="1" ht="12.75">
      <c r="B24" s="9">
        <v>12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>
        <v>1.1064</v>
      </c>
      <c r="AB24" s="14">
        <f t="shared" si="0"/>
        <v>0</v>
      </c>
      <c r="AC24" s="15"/>
    </row>
    <row r="25" spans="2:29" s="13" customFormat="1" ht="12.75">
      <c r="B25" s="9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>
        <v>1.4766</v>
      </c>
      <c r="AB25" s="14">
        <f t="shared" si="0"/>
        <v>0</v>
      </c>
      <c r="AC25" s="15"/>
    </row>
    <row r="26" spans="2:29" s="13" customFormat="1" ht="12.75">
      <c r="B26" s="9">
        <v>14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>
        <v>1.4058</v>
      </c>
      <c r="AB26" s="14">
        <f t="shared" si="0"/>
        <v>0</v>
      </c>
      <c r="AC26" s="15"/>
    </row>
    <row r="27" spans="2:29" s="13" customFormat="1" ht="12.75">
      <c r="B27" s="9">
        <v>15</v>
      </c>
      <c r="C27" s="40">
        <f>'[3]Лист1'!$B$234</f>
        <v>90.401</v>
      </c>
      <c r="D27" s="40">
        <f>'[3]Лист1'!$C$234</f>
        <v>4.715</v>
      </c>
      <c r="E27" s="40">
        <f>'[3]Лист1'!$D$234</f>
        <v>1.107</v>
      </c>
      <c r="F27" s="40">
        <f>'[3]Лист1'!$F$234</f>
        <v>0.123</v>
      </c>
      <c r="G27" s="40">
        <f>'[3]Лист1'!$E$234</f>
        <v>0.195</v>
      </c>
      <c r="H27" s="40">
        <f>'[3]Лист1'!$I$234</f>
        <v>0.004</v>
      </c>
      <c r="I27" s="40">
        <f>'[3]Лист1'!$H$234</f>
        <v>0.051</v>
      </c>
      <c r="J27" s="40">
        <f>'[3]Лист1'!$G$234</f>
        <v>0.042</v>
      </c>
      <c r="K27" s="40">
        <f>'[3]Лист1'!$J$234</f>
        <v>0.083</v>
      </c>
      <c r="L27" s="40">
        <f>'[3]Лист1'!$M$234</f>
        <v>0.013</v>
      </c>
      <c r="M27" s="40">
        <f>'[3]Лист1'!$K$234</f>
        <v>1.84</v>
      </c>
      <c r="N27" s="40">
        <f>'[3]Лист1'!$L$234</f>
        <v>1.426</v>
      </c>
      <c r="O27" s="40">
        <f>'[3]Лист1'!$M$238</f>
        <v>0.745</v>
      </c>
      <c r="P27" s="35">
        <f>'[3]Лист1'!$M$239</f>
        <v>34.58</v>
      </c>
      <c r="Q27" s="34">
        <f>'[3]Лист1'!$N$239</f>
        <v>8261</v>
      </c>
      <c r="R27" s="35">
        <f>'[3]Лист1'!$M$240</f>
        <v>38.31</v>
      </c>
      <c r="S27" s="11">
        <f>'[3]Лист1'!$N$240</f>
        <v>9150</v>
      </c>
      <c r="T27" s="35">
        <f>'[3]Лист1'!$M$242</f>
        <v>48.72</v>
      </c>
      <c r="U27" s="11">
        <v>-4.6</v>
      </c>
      <c r="V27" s="11">
        <v>-2.9</v>
      </c>
      <c r="W27" s="28"/>
      <c r="X27" s="11"/>
      <c r="Y27" s="11"/>
      <c r="Z27" s="17">
        <v>1.2823</v>
      </c>
      <c r="AB27" s="14">
        <f t="shared" si="0"/>
        <v>100.00000000000001</v>
      </c>
      <c r="AC27" s="15" t="str">
        <f>IF(AB27=100,"ОК"," ")</f>
        <v>ОК</v>
      </c>
    </row>
    <row r="28" spans="2:29" s="13" customFormat="1" ht="12.75">
      <c r="B28" s="16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>
        <v>1.2116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5"/>
      <c r="Q29" s="34"/>
      <c r="R29" s="35"/>
      <c r="S29" s="11"/>
      <c r="T29" s="35"/>
      <c r="U29" s="11"/>
      <c r="V29" s="10"/>
      <c r="W29" s="12"/>
      <c r="X29" s="11"/>
      <c r="Y29" s="11"/>
      <c r="Z29" s="17">
        <v>1.2267000000000001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>
        <v>1.2054</v>
      </c>
      <c r="AB30" s="14">
        <f t="shared" si="0"/>
        <v>0</v>
      </c>
      <c r="AC30" s="15"/>
    </row>
    <row r="31" spans="2:29" s="13" customFormat="1" ht="12.75">
      <c r="B31" s="16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>
        <v>1.1242999999999999</v>
      </c>
      <c r="AB31" s="14">
        <f t="shared" si="0"/>
        <v>0</v>
      </c>
      <c r="AC31" s="15"/>
    </row>
    <row r="32" spans="2:29" s="13" customFormat="1" ht="12.75">
      <c r="B32" s="16">
        <v>20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>
        <v>1.1652</v>
      </c>
      <c r="AB32" s="14">
        <f t="shared" si="0"/>
        <v>0</v>
      </c>
      <c r="AC32" s="15"/>
    </row>
    <row r="33" spans="2:29" s="13" customFormat="1" ht="12.75">
      <c r="B33" s="16">
        <v>21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>
        <v>1.2270999999999999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0">
        <f>'[4]Лист1'!$B$234</f>
        <v>90.78</v>
      </c>
      <c r="D34" s="40">
        <f>'[4]Лист1'!$C$234</f>
        <v>4.563</v>
      </c>
      <c r="E34" s="40">
        <f>'[4]Лист1'!$D$234</f>
        <v>1.18</v>
      </c>
      <c r="F34" s="40">
        <f>'[4]Лист1'!$F$234</f>
        <v>0.137</v>
      </c>
      <c r="G34" s="40">
        <f>'[4]Лист1'!$E$234</f>
        <v>0.22</v>
      </c>
      <c r="H34" s="40">
        <f>'[4]Лист1'!$I$234</f>
        <v>0.005</v>
      </c>
      <c r="I34" s="40">
        <f>'[4]Лист1'!$H$234</f>
        <v>0.061</v>
      </c>
      <c r="J34" s="40">
        <f>'[4]Лист1'!$G$234</f>
        <v>0.052</v>
      </c>
      <c r="K34" s="40">
        <f>'[4]Лист1'!$J$234</f>
        <v>0.112</v>
      </c>
      <c r="L34" s="40">
        <f>'[4]Лист1'!$M$234</f>
        <v>0.007</v>
      </c>
      <c r="M34" s="40">
        <f>'[4]Лист1'!$K$234</f>
        <v>1.854</v>
      </c>
      <c r="N34" s="40">
        <f>'[4]Лист1'!$L$234</f>
        <v>1.029</v>
      </c>
      <c r="O34" s="40">
        <f>'[4]Лист1'!$M$238</f>
        <v>0.742</v>
      </c>
      <c r="P34" s="35">
        <f>'[4]Лист1'!$M$239</f>
        <v>34.8</v>
      </c>
      <c r="Q34" s="34">
        <f>'[4]Лист1'!$N$239</f>
        <v>8312</v>
      </c>
      <c r="R34" s="35">
        <f>'[4]Лист1'!$M$240</f>
        <v>38.55</v>
      </c>
      <c r="S34" s="11">
        <f>'[4]Лист1'!$N$240</f>
        <v>9206</v>
      </c>
      <c r="T34" s="35">
        <f>'[4]Лист1'!$M$242</f>
        <v>49.11</v>
      </c>
      <c r="U34" s="11">
        <v>-9.8</v>
      </c>
      <c r="V34" s="11">
        <v>-8.3</v>
      </c>
      <c r="W34" s="18"/>
      <c r="X34" s="11"/>
      <c r="Y34" s="11"/>
      <c r="Z34" s="17">
        <v>1.1714</v>
      </c>
      <c r="AB34" s="14">
        <f t="shared" si="0"/>
        <v>100.00000000000001</v>
      </c>
      <c r="AC34" s="15" t="str">
        <f>IF(AB34=100,"ОК"," ")</f>
        <v>ОК</v>
      </c>
    </row>
    <row r="35" spans="2:29" s="13" customFormat="1" ht="12.75">
      <c r="B35" s="16">
        <v>23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5"/>
      <c r="Q35" s="34"/>
      <c r="R35" s="35"/>
      <c r="S35" s="11"/>
      <c r="T35" s="35"/>
      <c r="U35" s="11"/>
      <c r="V35" s="11"/>
      <c r="W35" s="28"/>
      <c r="X35" s="11"/>
      <c r="Y35" s="11"/>
      <c r="Z35" s="17">
        <v>1.1812</v>
      </c>
      <c r="AB35" s="14">
        <f t="shared" si="0"/>
        <v>0</v>
      </c>
      <c r="AC35" s="15"/>
    </row>
    <row r="36" spans="2:29" s="13" customFormat="1" ht="12.75">
      <c r="B36" s="16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>
        <v>1.3015999999999999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>
        <v>1.3574000000000002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>
        <v>1.3742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>
        <v>1.3885999999999998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>
        <v>1.2364000000000002</v>
      </c>
      <c r="AB40" s="14">
        <f t="shared" si="0"/>
        <v>0</v>
      </c>
      <c r="AC40" s="15"/>
    </row>
    <row r="41" spans="2:29" s="13" customFormat="1" ht="12.75">
      <c r="B41" s="16">
        <v>29</v>
      </c>
      <c r="C41" s="40">
        <f>'[5]Лист1'!$B$234</f>
        <v>90.73</v>
      </c>
      <c r="D41" s="40">
        <f>'[5]Лист1'!$C$234</f>
        <v>4.529</v>
      </c>
      <c r="E41" s="40">
        <f>'[5]Лист1'!$D$234</f>
        <v>1.152</v>
      </c>
      <c r="F41" s="40">
        <f>'[5]Лист1'!$F$234</f>
        <v>0.135</v>
      </c>
      <c r="G41" s="40">
        <f>'[5]Лист1'!$E$234</f>
        <v>0.218</v>
      </c>
      <c r="H41" s="40">
        <f>'[5]Лист1'!$I$234</f>
        <v>0.005</v>
      </c>
      <c r="I41" s="40">
        <f>'[5]Лист1'!$H$234</f>
        <v>0.057</v>
      </c>
      <c r="J41" s="40">
        <f>'[5]Лист1'!$G$234</f>
        <v>0.048</v>
      </c>
      <c r="K41" s="40">
        <f>'[5]Лист1'!$J$234</f>
        <v>0.085</v>
      </c>
      <c r="L41" s="40">
        <f>'[5]Лист1'!$M$234</f>
        <v>0.01</v>
      </c>
      <c r="M41" s="40">
        <f>'[5]Лист1'!$K$234</f>
        <v>2.008</v>
      </c>
      <c r="N41" s="40">
        <f>'[5]Лист1'!$L$234</f>
        <v>1.023</v>
      </c>
      <c r="O41" s="40">
        <f>'[5]Лист1'!$M$238</f>
        <v>0.741</v>
      </c>
      <c r="P41" s="35">
        <f>'[5]Лист1'!$M$239</f>
        <v>34.68</v>
      </c>
      <c r="Q41" s="34">
        <f>'[5]Лист1'!$N$239</f>
        <v>8283</v>
      </c>
      <c r="R41" s="35">
        <f>'[5]Лист1'!$M$240</f>
        <v>38.42</v>
      </c>
      <c r="S41" s="11">
        <f>'[5]Лист1'!$N$240</f>
        <v>9175</v>
      </c>
      <c r="T41" s="35">
        <f>'[5]Лист1'!$M$242</f>
        <v>48.97</v>
      </c>
      <c r="U41" s="11">
        <v>-7.1</v>
      </c>
      <c r="V41" s="11">
        <v>-5.3</v>
      </c>
      <c r="W41" s="18"/>
      <c r="X41" s="12"/>
      <c r="Y41" s="12"/>
      <c r="Z41" s="17">
        <v>1.1169</v>
      </c>
      <c r="AB41" s="14">
        <f t="shared" si="0"/>
        <v>100</v>
      </c>
      <c r="AC41" s="15"/>
    </row>
    <row r="42" spans="2:29" s="13" customFormat="1" ht="12.75">
      <c r="B42" s="16">
        <v>30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5"/>
      <c r="Q42" s="34"/>
      <c r="R42" s="35"/>
      <c r="S42" s="11"/>
      <c r="T42" s="35"/>
      <c r="U42" s="11"/>
      <c r="V42" s="11"/>
      <c r="W42" s="28"/>
      <c r="X42" s="12"/>
      <c r="Y42" s="12"/>
      <c r="Z42" s="30">
        <v>1.0955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>
        <v>1.2829000000000002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38"/>
      <c r="Q44" s="38"/>
      <c r="R44" s="38"/>
      <c r="S44" s="43" t="s">
        <v>48</v>
      </c>
      <c r="T44" s="43"/>
      <c r="U44" s="43"/>
      <c r="V44" s="43"/>
      <c r="W44" s="43"/>
      <c r="X44" s="43"/>
      <c r="Y44" s="44"/>
      <c r="Z44" s="42">
        <v>36.98800000000001</v>
      </c>
      <c r="AB44" s="5"/>
      <c r="AC44" s="6"/>
      <c r="AD44"/>
    </row>
    <row r="45" spans="3:25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5" t="s">
        <v>49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31"/>
      <c r="S47" s="46" t="s">
        <v>52</v>
      </c>
      <c r="T47" s="46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6" t="s">
        <v>52</v>
      </c>
      <c r="T49" s="46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2016-06-02T13:29:25Z</cp:lastPrinted>
  <dcterms:created xsi:type="dcterms:W3CDTF">2010-01-29T08:37:16Z</dcterms:created>
  <dcterms:modified xsi:type="dcterms:W3CDTF">2016-09-02T07:21:51Z</dcterms:modified>
  <cp:category/>
  <cp:version/>
  <cp:contentType/>
  <cp:contentStatus/>
</cp:coreProperties>
</file>