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805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<sst xmlns="http://schemas.openxmlformats.org/spreadsheetml/2006/main" count="58" uniqueCount="54">
  <si>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</si>
  <si>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</si>
  <si>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</si>
  <si>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</si>
  <si>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</si>
  <si>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</si>
  <si>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</si>
  <si>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</si>
  <si>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</si>
  <si>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</si>
  <si>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</si>
  <si>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</si>
  <si>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</si>
  <si>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</si>
  <si>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</si>
  <si>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</si>
  <si>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</si>
  <si>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</si>
  <si>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</si>
  <si>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</si>
  <si>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</si>
  <si>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</si>
  <si>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</si>
  <si>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</si>
  <si>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</si>
  <si>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</si>
  <si>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</si>
  <si>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</si>
  <si>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</si>
  <si>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</si>
  <si>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</si>
  <si>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</si>
  <si>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</si>
  <si>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</si>
  <si>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</si>
  <si>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</si>
  <si>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</si>
  <si>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</si>
  <si>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</si>
  <si>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</si>
  <si>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</si>
  <si>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</si>
  <si>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</si>
  <si>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</si>
  <si>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</si>
  <si>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 Войниха( ГРС Оріхівка)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</si>
  <si>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</si>
  <si>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</si>
  <si>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</si>
  <si>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</si>
  <si>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</si>
  <si>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</si>
  <si>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t xml:space="preserve"> 31.08.2016  року</t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</si>
  <si>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01.08.2016 року_______ по _______31.08.2016 року </t>
    </r>
    <r>
      <rPr>
        <sz val="10"/>
        <rFont val="Arial"/>
        <family val="2"/>
      </rPr>
      <t>_______________________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</si>
</sst>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wrapText="1"/>
      <protection/>
    </xf>
    <xf numFmtId="0" fontId="0" fillId="0" borderId="10" xfId="52" applyFill="1" applyBorder="1">
      <alignment/>
      <protection/>
    </xf>
    <xf numFmtId="185" fontId="3" fillId="0" borderId="10" xfId="52" applyNumberFormat="1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18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185" fontId="19" fillId="0" borderId="16" xfId="0" applyNumberFormat="1" applyFont="1" applyBorder="1" applyAlignment="1">
      <alignment horizontal="center" vertical="center" wrapText="1"/>
    </xf>
    <xf numFmtId="185" fontId="19" fillId="0" borderId="2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0;&#1088;&#1077;&#1084;&#1077;&#1085;&#1095;&#1091;&#1082;&#1075;&#1072;&#107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0;&#1088;&#1077;&#1084;&#1077;&#1085;&#1095;&#1091;&#108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0;&#1088;&#1077;&#1084;&#1077;&#1085;&#1095;&#1091;&#108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0;&#1088;&#1077;&#1084;&#1077;&#1085;&#1095;&#1091;&#1082;&#1075;&#1072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1;&#1091;&#1073;&#1085;&#1080;&#1075;&#1072;&#107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0;&#1088;&#1077;&#1084;&#1077;&#1085;&#1095;&#1091;&#108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88.847</v>
          </cell>
          <cell r="C27">
            <v>5.1</v>
          </cell>
          <cell r="D27">
            <v>1.209</v>
          </cell>
          <cell r="E27">
            <v>0.204</v>
          </cell>
          <cell r="F27">
            <v>0.141</v>
          </cell>
          <cell r="G27">
            <v>0.044</v>
          </cell>
          <cell r="H27">
            <v>0.057</v>
          </cell>
          <cell r="I27">
            <v>0.005</v>
          </cell>
          <cell r="J27">
            <v>0.081</v>
          </cell>
          <cell r="K27">
            <v>1.185</v>
          </cell>
          <cell r="L27">
            <v>3.121</v>
          </cell>
          <cell r="M27">
            <v>0.006</v>
          </cell>
        </row>
        <row r="31">
          <cell r="M31">
            <v>0.766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34.41</v>
          </cell>
          <cell r="N291">
            <v>8219</v>
          </cell>
        </row>
        <row r="292">
          <cell r="M292">
            <v>38.12</v>
          </cell>
          <cell r="N292">
            <v>9103</v>
          </cell>
        </row>
        <row r="294">
          <cell r="M294">
            <v>47.82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34.42</v>
          </cell>
          <cell r="N291">
            <v>8222</v>
          </cell>
        </row>
        <row r="292">
          <cell r="M292">
            <v>38.13</v>
          </cell>
          <cell r="N292">
            <v>9106</v>
          </cell>
        </row>
        <row r="294">
          <cell r="M294">
            <v>47.82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88.931</v>
          </cell>
          <cell r="C27">
            <v>5.093</v>
          </cell>
          <cell r="D27">
            <v>1.199</v>
          </cell>
          <cell r="E27">
            <v>0.206</v>
          </cell>
          <cell r="F27">
            <v>0.141</v>
          </cell>
          <cell r="G27">
            <v>0.043</v>
          </cell>
          <cell r="H27">
            <v>0.058</v>
          </cell>
          <cell r="I27">
            <v>0.005</v>
          </cell>
          <cell r="J27">
            <v>0.087</v>
          </cell>
          <cell r="K27">
            <v>1.128</v>
          </cell>
          <cell r="L27">
            <v>3.104</v>
          </cell>
          <cell r="M27">
            <v>0.005</v>
          </cell>
        </row>
        <row r="31">
          <cell r="M31">
            <v>0.765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34.45</v>
          </cell>
          <cell r="N291">
            <v>8229</v>
          </cell>
        </row>
        <row r="292">
          <cell r="M292">
            <v>38.16</v>
          </cell>
          <cell r="N292">
            <v>9113</v>
          </cell>
        </row>
        <row r="294">
          <cell r="M294">
            <v>47.88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88.948</v>
          </cell>
          <cell r="C27">
            <v>5.099</v>
          </cell>
          <cell r="D27">
            <v>1.164</v>
          </cell>
          <cell r="E27">
            <v>0.194</v>
          </cell>
          <cell r="F27">
            <v>0.136</v>
          </cell>
          <cell r="G27">
            <v>0.038</v>
          </cell>
          <cell r="H27">
            <v>0.054</v>
          </cell>
          <cell r="I27">
            <v>0.006</v>
          </cell>
          <cell r="J27">
            <v>0.077</v>
          </cell>
          <cell r="K27">
            <v>1.131</v>
          </cell>
          <cell r="L27">
            <v>3.147</v>
          </cell>
          <cell r="M27">
            <v>0.006</v>
          </cell>
        </row>
        <row r="31">
          <cell r="M31">
            <v>0.765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34.39</v>
          </cell>
          <cell r="N291">
            <v>8213</v>
          </cell>
        </row>
        <row r="292">
          <cell r="M292">
            <v>38.09</v>
          </cell>
          <cell r="N292">
            <v>9096</v>
          </cell>
        </row>
        <row r="294">
          <cell r="M294">
            <v>47.8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89.024</v>
          </cell>
          <cell r="C27">
            <v>5.078</v>
          </cell>
          <cell r="D27">
            <v>1.196</v>
          </cell>
          <cell r="E27">
            <v>0.201</v>
          </cell>
          <cell r="F27">
            <v>0.14</v>
          </cell>
          <cell r="G27">
            <v>0.043</v>
          </cell>
          <cell r="H27">
            <v>0.056</v>
          </cell>
          <cell r="I27">
            <v>0.005</v>
          </cell>
          <cell r="J27">
            <v>0.075</v>
          </cell>
          <cell r="K27">
            <v>1.119</v>
          </cell>
          <cell r="L27">
            <v>3.057</v>
          </cell>
          <cell r="M27">
            <v>0.006</v>
          </cell>
        </row>
        <row r="31">
          <cell r="M31">
            <v>0.764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34.45</v>
          </cell>
          <cell r="N291">
            <v>8227</v>
          </cell>
        </row>
        <row r="292">
          <cell r="M292">
            <v>38.15</v>
          </cell>
          <cell r="N292">
            <v>9112</v>
          </cell>
        </row>
        <row r="294">
          <cell r="M294">
            <v>47.91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88.913</v>
          </cell>
          <cell r="C27">
            <v>5.105</v>
          </cell>
          <cell r="D27">
            <v>1.193</v>
          </cell>
          <cell r="E27">
            <v>0.202</v>
          </cell>
          <cell r="F27">
            <v>0.14</v>
          </cell>
          <cell r="G27">
            <v>0.041</v>
          </cell>
          <cell r="H27">
            <v>0.056</v>
          </cell>
          <cell r="I27">
            <v>0.006</v>
          </cell>
          <cell r="J27">
            <v>0.07</v>
          </cell>
          <cell r="K27">
            <v>1.092</v>
          </cell>
          <cell r="L27">
            <v>3.177</v>
          </cell>
          <cell r="M27">
            <v>0.005</v>
          </cell>
        </row>
        <row r="31">
          <cell r="M31">
            <v>0.765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Layout" zoomScale="90" zoomScaleSheetLayoutView="90" zoomScalePageLayoutView="90" workbookViewId="0" topLeftCell="N2">
      <selection activeCell="Z13" sqref="Z13: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6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0" t="s">
        <v>37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2:28" ht="33" customHeight="1">
      <c r="B7" s="47" t="s">
        <v>45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"/>
      <c r="AB7" s="4"/>
    </row>
    <row r="8" spans="2:28" ht="18" customHeight="1">
      <c r="B8" s="49" t="s">
        <v>53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4"/>
      <c r="AB8" s="4"/>
    </row>
    <row r="9" spans="2:30" ht="32.25" customHeight="1">
      <c r="B9" s="66" t="s">
        <v>19</v>
      </c>
      <c r="C9" s="55" t="s">
        <v>38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71" t="s">
        <v>39</v>
      </c>
      <c r="P9" s="72"/>
      <c r="Q9" s="72"/>
      <c r="R9" s="73"/>
      <c r="S9" s="73"/>
      <c r="T9" s="74"/>
      <c r="U9" s="62" t="s">
        <v>35</v>
      </c>
      <c r="V9" s="65" t="s">
        <v>36</v>
      </c>
      <c r="W9" s="58" t="s">
        <v>32</v>
      </c>
      <c r="X9" s="58" t="s">
        <v>33</v>
      </c>
      <c r="Y9" s="58" t="s">
        <v>34</v>
      </c>
      <c r="Z9" s="59" t="s">
        <v>47</v>
      </c>
      <c r="AA9" s="4"/>
      <c r="AC9" s="7"/>
      <c r="AD9"/>
    </row>
    <row r="10" spans="2:30" ht="48.75" customHeight="1">
      <c r="B10" s="67"/>
      <c r="C10" s="51" t="s">
        <v>20</v>
      </c>
      <c r="D10" s="51" t="s">
        <v>21</v>
      </c>
      <c r="E10" s="51" t="s">
        <v>22</v>
      </c>
      <c r="F10" s="51" t="s">
        <v>23</v>
      </c>
      <c r="G10" s="51" t="s">
        <v>24</v>
      </c>
      <c r="H10" s="51" t="s">
        <v>25</v>
      </c>
      <c r="I10" s="51" t="s">
        <v>26</v>
      </c>
      <c r="J10" s="51" t="s">
        <v>27</v>
      </c>
      <c r="K10" s="51" t="s">
        <v>28</v>
      </c>
      <c r="L10" s="51" t="s">
        <v>29</v>
      </c>
      <c r="M10" s="52" t="s">
        <v>30</v>
      </c>
      <c r="N10" s="52" t="s">
        <v>31</v>
      </c>
      <c r="O10" s="52" t="s">
        <v>13</v>
      </c>
      <c r="P10" s="79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63"/>
      <c r="V10" s="53"/>
      <c r="W10" s="58"/>
      <c r="X10" s="58"/>
      <c r="Y10" s="58"/>
      <c r="Z10" s="59"/>
      <c r="AA10" s="4"/>
      <c r="AC10" s="7"/>
      <c r="AD10"/>
    </row>
    <row r="11" spans="2:30" ht="15.75" customHeight="1">
      <c r="B11" s="67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3"/>
      <c r="N11" s="53"/>
      <c r="O11" s="53"/>
      <c r="P11" s="80"/>
      <c r="Q11" s="69"/>
      <c r="R11" s="53"/>
      <c r="S11" s="53"/>
      <c r="T11" s="53"/>
      <c r="U11" s="63"/>
      <c r="V11" s="53"/>
      <c r="W11" s="58"/>
      <c r="X11" s="58"/>
      <c r="Y11" s="58"/>
      <c r="Z11" s="59"/>
      <c r="AA11" s="4"/>
      <c r="AC11" s="7"/>
      <c r="AD11"/>
    </row>
    <row r="12" spans="2:30" ht="21" customHeight="1">
      <c r="B12" s="68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4"/>
      <c r="N12" s="54"/>
      <c r="O12" s="54"/>
      <c r="P12" s="81"/>
      <c r="Q12" s="70"/>
      <c r="R12" s="54"/>
      <c r="S12" s="54"/>
      <c r="T12" s="54"/>
      <c r="U12" s="64"/>
      <c r="V12" s="54"/>
      <c r="W12" s="58"/>
      <c r="X12" s="58"/>
      <c r="Y12" s="58"/>
      <c r="Z12" s="59"/>
      <c r="AA12" s="4"/>
      <c r="AC12" s="7"/>
      <c r="AD12"/>
    </row>
    <row r="13" spans="2:29" s="13" customFormat="1" ht="12.75">
      <c r="B13" s="9">
        <v>1</v>
      </c>
      <c r="C13" s="40">
        <f>'[1]Лист1'!$B$27</f>
        <v>88.847</v>
      </c>
      <c r="D13" s="40">
        <f>'[1]Лист1'!$C$27</f>
        <v>5.1</v>
      </c>
      <c r="E13" s="40">
        <f>'[1]Лист1'!$D$27</f>
        <v>1.209</v>
      </c>
      <c r="F13" s="40">
        <f>'[1]Лист1'!$F$27</f>
        <v>0.141</v>
      </c>
      <c r="G13" s="40">
        <f>'[1]Лист1'!$E$27</f>
        <v>0.204</v>
      </c>
      <c r="H13" s="40">
        <f>'[1]Лист1'!$I$27</f>
        <v>0.005</v>
      </c>
      <c r="I13" s="40">
        <f>'[1]Лист1'!$H$27</f>
        <v>0.057</v>
      </c>
      <c r="J13" s="40">
        <f>'[1]Лист1'!$G$27</f>
        <v>0.044</v>
      </c>
      <c r="K13" s="40">
        <f>'[1]Лист1'!$J$27</f>
        <v>0.081</v>
      </c>
      <c r="L13" s="40">
        <f>'[1]Лист1'!$M$27</f>
        <v>0.006</v>
      </c>
      <c r="M13" s="40">
        <f>'[1]Лист1'!$K$27</f>
        <v>1.185</v>
      </c>
      <c r="N13" s="40">
        <f>'[1]Лист1'!$L$27</f>
        <v>3.121</v>
      </c>
      <c r="O13" s="40">
        <f>'[1]Лист1'!$M$31</f>
        <v>0.766</v>
      </c>
      <c r="P13" s="35">
        <f>'[2]Лист1'!$M$291</f>
        <v>34.42</v>
      </c>
      <c r="Q13" s="34">
        <f>'[2]Лист1'!$N$291</f>
        <v>8222</v>
      </c>
      <c r="R13" s="35">
        <f>'[2]Лист1'!$M$292</f>
        <v>38.13</v>
      </c>
      <c r="S13" s="11">
        <f>'[2]Лист1'!$N$292</f>
        <v>9106</v>
      </c>
      <c r="T13" s="35">
        <f>'[2]Лист1'!$M$294</f>
        <v>47.82</v>
      </c>
      <c r="U13" s="42">
        <v>-2.9</v>
      </c>
      <c r="V13" s="42">
        <v>-1.7</v>
      </c>
      <c r="W13" s="18"/>
      <c r="X13" s="11" t="s">
        <v>51</v>
      </c>
      <c r="Y13" s="10">
        <v>3</v>
      </c>
      <c r="Z13" s="11">
        <v>7.238</v>
      </c>
      <c r="AB13" s="14">
        <f>SUM(C13:N13)</f>
        <v>99.99999999999999</v>
      </c>
      <c r="AC13" s="15" t="str">
        <f>IF(AB13=100,"ОК"," ")</f>
        <v>ОК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42"/>
      <c r="V14" s="42"/>
      <c r="W14" s="29"/>
      <c r="X14" s="11"/>
      <c r="Y14" s="11"/>
      <c r="Z14" s="11">
        <v>7.3857</v>
      </c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42"/>
      <c r="V15" s="42"/>
      <c r="W15" s="18"/>
      <c r="X15" s="11"/>
      <c r="Y15" s="11"/>
      <c r="Z15" s="11">
        <v>9.0615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5"/>
      <c r="Q16" s="34"/>
      <c r="R16" s="35"/>
      <c r="S16" s="11"/>
      <c r="T16" s="35"/>
      <c r="U16" s="43"/>
      <c r="V16" s="43"/>
      <c r="W16" s="28"/>
      <c r="X16" s="11"/>
      <c r="Y16" s="11"/>
      <c r="Z16" s="11">
        <v>6.0999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5"/>
      <c r="Q17" s="34"/>
      <c r="R17" s="35"/>
      <c r="S17" s="11"/>
      <c r="T17" s="35"/>
      <c r="U17" s="42"/>
      <c r="V17" s="42"/>
      <c r="W17" s="28"/>
      <c r="X17" s="11"/>
      <c r="Y17" s="11"/>
      <c r="Z17" s="11">
        <v>5.0968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5"/>
      <c r="Q18" s="34"/>
      <c r="R18" s="35"/>
      <c r="S18" s="11"/>
      <c r="T18" s="35"/>
      <c r="U18" s="42"/>
      <c r="V18" s="42"/>
      <c r="W18" s="28"/>
      <c r="X18" s="11"/>
      <c r="Y18" s="11"/>
      <c r="Z18" s="11">
        <v>3.8515</v>
      </c>
      <c r="AB18" s="14">
        <f t="shared" si="0"/>
        <v>0</v>
      </c>
      <c r="AC18" s="15"/>
    </row>
    <row r="19" spans="2:29" s="13" customFormat="1" ht="12.75">
      <c r="B19" s="9">
        <v>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5"/>
      <c r="Q19" s="34"/>
      <c r="R19" s="35"/>
      <c r="S19" s="11"/>
      <c r="T19" s="35"/>
      <c r="U19" s="42"/>
      <c r="V19" s="42"/>
      <c r="W19" s="28"/>
      <c r="X19" s="11"/>
      <c r="Y19" s="11"/>
      <c r="Z19" s="11">
        <v>3.8418</v>
      </c>
      <c r="AB19" s="14">
        <f t="shared" si="0"/>
        <v>0</v>
      </c>
      <c r="AC19" s="15"/>
    </row>
    <row r="20" spans="2:29" s="13" customFormat="1" ht="12.75">
      <c r="B20" s="9">
        <v>8</v>
      </c>
      <c r="C20" s="40">
        <f>'[3]Лист1'!$B$27</f>
        <v>88.931</v>
      </c>
      <c r="D20" s="40">
        <f>'[3]Лист1'!$C$27</f>
        <v>5.093</v>
      </c>
      <c r="E20" s="40">
        <f>'[3]Лист1'!$D$27</f>
        <v>1.199</v>
      </c>
      <c r="F20" s="40">
        <f>'[3]Лист1'!$F$27</f>
        <v>0.141</v>
      </c>
      <c r="G20" s="40">
        <f>'[3]Лист1'!$E$27</f>
        <v>0.206</v>
      </c>
      <c r="H20" s="40">
        <f>'[3]Лист1'!$I$27</f>
        <v>0.005</v>
      </c>
      <c r="I20" s="40">
        <f>'[3]Лист1'!$H$27</f>
        <v>0.058</v>
      </c>
      <c r="J20" s="40">
        <f>'[3]Лист1'!$G$27</f>
        <v>0.043</v>
      </c>
      <c r="K20" s="40">
        <f>'[3]Лист1'!$J$27</f>
        <v>0.087</v>
      </c>
      <c r="L20" s="40">
        <f>'[3]Лист1'!$M$27</f>
        <v>0.005</v>
      </c>
      <c r="M20" s="40">
        <f>'[3]Лист1'!$K$27</f>
        <v>1.128</v>
      </c>
      <c r="N20" s="40">
        <f>'[3]Лист1'!$L$27</f>
        <v>3.104</v>
      </c>
      <c r="O20" s="40">
        <f>'[3]Лист1'!$M$31</f>
        <v>0.765</v>
      </c>
      <c r="P20" s="35">
        <f>'[4]Лист1'!$M$291</f>
        <v>34.45</v>
      </c>
      <c r="Q20" s="34">
        <f>'[4]Лист1'!$N$291</f>
        <v>8229</v>
      </c>
      <c r="R20" s="35">
        <f>'[4]Лист1'!$M$292</f>
        <v>38.16</v>
      </c>
      <c r="S20" s="11">
        <f>'[4]Лист1'!$N$292</f>
        <v>9113</v>
      </c>
      <c r="T20" s="35">
        <f>'[4]Лист1'!$M$294</f>
        <v>47.88</v>
      </c>
      <c r="U20" s="42">
        <v>-2.2</v>
      </c>
      <c r="V20" s="42">
        <v>-3.7</v>
      </c>
      <c r="W20" s="28" t="s">
        <v>46</v>
      </c>
      <c r="X20" s="11"/>
      <c r="Y20" s="10"/>
      <c r="Z20" s="11">
        <v>5.6063</v>
      </c>
      <c r="AB20" s="14">
        <f t="shared" si="0"/>
        <v>100.00000000000001</v>
      </c>
      <c r="AC20" s="15" t="str">
        <f>IF(AB20=100,"ОК"," ")</f>
        <v>ОК</v>
      </c>
    </row>
    <row r="21" spans="2:29" s="13" customFormat="1" ht="12.75">
      <c r="B21" s="9">
        <v>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5"/>
      <c r="Q21" s="34"/>
      <c r="R21" s="35"/>
      <c r="S21" s="11"/>
      <c r="T21" s="35"/>
      <c r="U21" s="42"/>
      <c r="V21" s="42"/>
      <c r="W21" s="18"/>
      <c r="X21" s="11"/>
      <c r="Y21" s="11"/>
      <c r="Z21" s="11">
        <v>5.4536999999999995</v>
      </c>
      <c r="AB21" s="14">
        <f t="shared" si="0"/>
        <v>0</v>
      </c>
      <c r="AC21" s="15"/>
    </row>
    <row r="22" spans="2:29" s="13" customFormat="1" ht="12.75">
      <c r="B22" s="9">
        <v>10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5"/>
      <c r="Q22" s="34"/>
      <c r="R22" s="35"/>
      <c r="S22" s="11"/>
      <c r="T22" s="35"/>
      <c r="U22" s="44"/>
      <c r="V22" s="42"/>
      <c r="W22" s="28"/>
      <c r="X22" s="11"/>
      <c r="Y22" s="11"/>
      <c r="Z22" s="11">
        <v>5.423100000000001</v>
      </c>
      <c r="AB22" s="14">
        <f t="shared" si="0"/>
        <v>0</v>
      </c>
      <c r="AC22" s="15"/>
    </row>
    <row r="23" spans="2:29" s="13" customFormat="1" ht="12.75">
      <c r="B23" s="9">
        <v>11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5"/>
      <c r="Q23" s="34"/>
      <c r="R23" s="35"/>
      <c r="S23" s="11"/>
      <c r="T23" s="35"/>
      <c r="U23" s="42"/>
      <c r="V23" s="42"/>
      <c r="W23" s="18"/>
      <c r="X23" s="11"/>
      <c r="Y23" s="10"/>
      <c r="Z23" s="11">
        <v>6.3798</v>
      </c>
      <c r="AB23" s="14">
        <f t="shared" si="0"/>
        <v>0</v>
      </c>
      <c r="AC23" s="15"/>
    </row>
    <row r="24" spans="2:29" s="13" customFormat="1" ht="12.75">
      <c r="B24" s="9">
        <v>12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5"/>
      <c r="Q24" s="34"/>
      <c r="R24" s="35"/>
      <c r="S24" s="11"/>
      <c r="T24" s="35"/>
      <c r="U24" s="42"/>
      <c r="V24" s="42"/>
      <c r="W24" s="28"/>
      <c r="X24" s="11"/>
      <c r="Y24" s="11"/>
      <c r="Z24" s="11">
        <v>6.915</v>
      </c>
      <c r="AB24" s="14">
        <f t="shared" si="0"/>
        <v>0</v>
      </c>
      <c r="AC24" s="15"/>
    </row>
    <row r="25" spans="2:29" s="13" customFormat="1" ht="12.75">
      <c r="B25" s="9">
        <v>13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5"/>
      <c r="Q25" s="34"/>
      <c r="R25" s="35"/>
      <c r="S25" s="11"/>
      <c r="T25" s="35"/>
      <c r="U25" s="42"/>
      <c r="V25" s="42"/>
      <c r="W25" s="18"/>
      <c r="X25" s="11"/>
      <c r="Y25" s="11"/>
      <c r="Z25" s="11">
        <v>4.7201</v>
      </c>
      <c r="AB25" s="14">
        <f t="shared" si="0"/>
        <v>0</v>
      </c>
      <c r="AC25" s="15"/>
    </row>
    <row r="26" spans="2:29" s="13" customFormat="1" ht="12.75">
      <c r="B26" s="9">
        <v>14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5"/>
      <c r="Q26" s="34"/>
      <c r="R26" s="35"/>
      <c r="S26" s="11"/>
      <c r="T26" s="35"/>
      <c r="U26" s="42"/>
      <c r="V26" s="42"/>
      <c r="W26" s="28"/>
      <c r="X26" s="11"/>
      <c r="Y26" s="11"/>
      <c r="Z26" s="11">
        <v>4.5433</v>
      </c>
      <c r="AB26" s="14">
        <f t="shared" si="0"/>
        <v>0</v>
      </c>
      <c r="AC26" s="15"/>
    </row>
    <row r="27" spans="2:29" s="13" customFormat="1" ht="12.75">
      <c r="B27" s="9">
        <v>15</v>
      </c>
      <c r="C27" s="40">
        <f>'[5]Лист1'!$B$27</f>
        <v>88.948</v>
      </c>
      <c r="D27" s="40">
        <f>'[5]Лист1'!$C$27</f>
        <v>5.099</v>
      </c>
      <c r="E27" s="40">
        <f>'[5]Лист1'!$D$27</f>
        <v>1.164</v>
      </c>
      <c r="F27" s="40">
        <f>'[5]Лист1'!$F$27</f>
        <v>0.136</v>
      </c>
      <c r="G27" s="40">
        <f>'[5]Лист1'!$E$27</f>
        <v>0.194</v>
      </c>
      <c r="H27" s="40">
        <f>'[5]Лист1'!$I$27</f>
        <v>0.006</v>
      </c>
      <c r="I27" s="40">
        <f>'[5]Лист1'!$H$27</f>
        <v>0.054</v>
      </c>
      <c r="J27" s="40">
        <f>'[5]Лист1'!$G$27</f>
        <v>0.038</v>
      </c>
      <c r="K27" s="40">
        <f>'[5]Лист1'!$J$27</f>
        <v>0.077</v>
      </c>
      <c r="L27" s="40">
        <f>'[5]Лист1'!$M$27</f>
        <v>0.006</v>
      </c>
      <c r="M27" s="40">
        <f>'[5]Лист1'!$K$27</f>
        <v>1.131</v>
      </c>
      <c r="N27" s="40">
        <f>'[5]Лист1'!$L$27</f>
        <v>3.147</v>
      </c>
      <c r="O27" s="40">
        <f>'[5]Лист1'!$M$31</f>
        <v>0.765</v>
      </c>
      <c r="P27" s="35">
        <f>'[6]Лист1'!$M$291</f>
        <v>34.39</v>
      </c>
      <c r="Q27" s="34">
        <f>'[6]Лист1'!$N$291</f>
        <v>8213</v>
      </c>
      <c r="R27" s="35">
        <f>'[6]Лист1'!$M$292</f>
        <v>38.09</v>
      </c>
      <c r="S27" s="11">
        <f>'[6]Лист1'!$N$292</f>
        <v>9096</v>
      </c>
      <c r="T27" s="35">
        <f>'[6]Лист1'!$M$294</f>
        <v>47.8</v>
      </c>
      <c r="U27" s="42">
        <v>-4.6</v>
      </c>
      <c r="V27" s="42">
        <v>-2.9</v>
      </c>
      <c r="W27" s="28"/>
      <c r="X27" s="11"/>
      <c r="Y27" s="11"/>
      <c r="Z27" s="17">
        <v>7.9226</v>
      </c>
      <c r="AB27" s="14">
        <f t="shared" si="0"/>
        <v>100</v>
      </c>
      <c r="AC27" s="15" t="str">
        <f>IF(AB27=100,"ОК"," ")</f>
        <v>ОК</v>
      </c>
    </row>
    <row r="28" spans="2:29" s="13" customFormat="1" ht="12.75">
      <c r="B28" s="16">
        <v>16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5"/>
      <c r="Q28" s="34"/>
      <c r="R28" s="35"/>
      <c r="S28" s="11"/>
      <c r="T28" s="35"/>
      <c r="U28" s="42"/>
      <c r="V28" s="42"/>
      <c r="W28" s="12"/>
      <c r="X28" s="11"/>
      <c r="Y28" s="11"/>
      <c r="Z28" s="17">
        <v>9.157200000000001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5"/>
      <c r="Q29" s="34"/>
      <c r="R29" s="35"/>
      <c r="S29" s="11"/>
      <c r="T29" s="35"/>
      <c r="U29" s="42"/>
      <c r="V29" s="42"/>
      <c r="W29" s="12"/>
      <c r="X29" s="11"/>
      <c r="Y29" s="11"/>
      <c r="Z29" s="17">
        <v>5.4076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5"/>
      <c r="Q30" s="34"/>
      <c r="R30" s="35"/>
      <c r="S30" s="11"/>
      <c r="T30" s="35"/>
      <c r="U30" s="42"/>
      <c r="V30" s="42"/>
      <c r="W30" s="12"/>
      <c r="X30" s="11"/>
      <c r="Y30" s="11"/>
      <c r="Z30" s="17">
        <v>4.4466</v>
      </c>
      <c r="AB30" s="14">
        <f t="shared" si="0"/>
        <v>0</v>
      </c>
      <c r="AC30" s="15"/>
    </row>
    <row r="31" spans="2:29" s="13" customFormat="1" ht="12.75">
      <c r="B31" s="16">
        <v>19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5"/>
      <c r="Q31" s="34"/>
      <c r="R31" s="35"/>
      <c r="S31" s="11"/>
      <c r="T31" s="35"/>
      <c r="U31" s="42"/>
      <c r="V31" s="42"/>
      <c r="W31" s="12"/>
      <c r="X31" s="11"/>
      <c r="Y31" s="11"/>
      <c r="Z31" s="17">
        <v>3.9825</v>
      </c>
      <c r="AB31" s="14">
        <f t="shared" si="0"/>
        <v>0</v>
      </c>
      <c r="AC31" s="15"/>
    </row>
    <row r="32" spans="2:29" s="13" customFormat="1" ht="12.75">
      <c r="B32" s="16">
        <v>20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5"/>
      <c r="Q32" s="34"/>
      <c r="R32" s="35"/>
      <c r="S32" s="11"/>
      <c r="T32" s="35"/>
      <c r="U32" s="42"/>
      <c r="V32" s="42"/>
      <c r="W32" s="28"/>
      <c r="X32" s="11"/>
      <c r="Y32" s="11"/>
      <c r="Z32" s="17">
        <v>4.0438</v>
      </c>
      <c r="AB32" s="14">
        <f t="shared" si="0"/>
        <v>0</v>
      </c>
      <c r="AC32" s="15"/>
    </row>
    <row r="33" spans="2:29" s="13" customFormat="1" ht="12.75">
      <c r="B33" s="16">
        <v>21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5"/>
      <c r="Q33" s="34"/>
      <c r="R33" s="35"/>
      <c r="S33" s="11"/>
      <c r="T33" s="35"/>
      <c r="U33" s="42"/>
      <c r="V33" s="42"/>
      <c r="W33" s="28"/>
      <c r="X33" s="11"/>
      <c r="Y33" s="11"/>
      <c r="Z33" s="17">
        <v>4.382899999999999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0">
        <f>'[7]Лист1'!$B$27</f>
        <v>89.024</v>
      </c>
      <c r="D34" s="40">
        <f>'[7]Лист1'!$C$27</f>
        <v>5.078</v>
      </c>
      <c r="E34" s="40">
        <f>'[7]Лист1'!$D$27</f>
        <v>1.196</v>
      </c>
      <c r="F34" s="40">
        <f>'[7]Лист1'!$F$27</f>
        <v>0.14</v>
      </c>
      <c r="G34" s="40">
        <f>'[7]Лист1'!$E$27</f>
        <v>0.201</v>
      </c>
      <c r="H34" s="40">
        <f>'[7]Лист1'!$I$27</f>
        <v>0.005</v>
      </c>
      <c r="I34" s="40">
        <f>'[7]Лист1'!$H$27</f>
        <v>0.056</v>
      </c>
      <c r="J34" s="40">
        <f>'[7]Лист1'!$G$27</f>
        <v>0.043</v>
      </c>
      <c r="K34" s="40">
        <f>'[7]Лист1'!$J$27</f>
        <v>0.075</v>
      </c>
      <c r="L34" s="40">
        <f>'[7]Лист1'!$M$27</f>
        <v>0.006</v>
      </c>
      <c r="M34" s="40">
        <f>'[7]Лист1'!$K$27</f>
        <v>1.119</v>
      </c>
      <c r="N34" s="40">
        <f>'[7]Лист1'!$L$27</f>
        <v>3.057</v>
      </c>
      <c r="O34" s="40">
        <f>'[7]Лист1'!$M$31</f>
        <v>0.764</v>
      </c>
      <c r="P34" s="35">
        <f>'[8]Лист1'!$M$291</f>
        <v>34.45</v>
      </c>
      <c r="Q34" s="34">
        <f>'[8]Лист1'!$N$291</f>
        <v>8227</v>
      </c>
      <c r="R34" s="35">
        <f>'[8]Лист1'!$M$292</f>
        <v>38.15</v>
      </c>
      <c r="S34" s="11">
        <f>'[8]Лист1'!$N$292</f>
        <v>9112</v>
      </c>
      <c r="T34" s="35">
        <f>'[8]Лист1'!$M$294</f>
        <v>47.91</v>
      </c>
      <c r="U34" s="42">
        <v>-9.8</v>
      </c>
      <c r="V34" s="42">
        <v>-8.3</v>
      </c>
      <c r="W34" s="18"/>
      <c r="X34" s="11"/>
      <c r="Y34" s="11"/>
      <c r="Z34" s="17">
        <v>7.1195</v>
      </c>
      <c r="AB34" s="14">
        <f t="shared" si="0"/>
        <v>100</v>
      </c>
      <c r="AC34" s="15" t="str">
        <f>IF(AB34=100,"ОК"," ")</f>
        <v>ОК</v>
      </c>
    </row>
    <row r="35" spans="2:29" s="13" customFormat="1" ht="12.75">
      <c r="B35" s="16">
        <v>23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5"/>
      <c r="Q35" s="34"/>
      <c r="R35" s="35"/>
      <c r="S35" s="11"/>
      <c r="T35" s="35"/>
      <c r="U35" s="42"/>
      <c r="V35" s="42"/>
      <c r="W35" s="28"/>
      <c r="X35" s="11"/>
      <c r="Y35" s="11"/>
      <c r="Z35" s="17">
        <v>6.5182</v>
      </c>
      <c r="AB35" s="14">
        <f t="shared" si="0"/>
        <v>0</v>
      </c>
      <c r="AC35" s="15"/>
    </row>
    <row r="36" spans="2:29" s="13" customFormat="1" ht="12.75">
      <c r="B36" s="16">
        <v>24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5"/>
      <c r="Q36" s="17"/>
      <c r="R36" s="35"/>
      <c r="S36" s="11"/>
      <c r="T36" s="35"/>
      <c r="U36" s="42"/>
      <c r="V36" s="42"/>
      <c r="W36" s="18"/>
      <c r="X36" s="11"/>
      <c r="Y36" s="11"/>
      <c r="Z36" s="11">
        <v>4.7751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5"/>
      <c r="Q37" s="34"/>
      <c r="R37" s="35"/>
      <c r="S37" s="11"/>
      <c r="T37" s="35"/>
      <c r="U37" s="42"/>
      <c r="V37" s="42"/>
      <c r="W37" s="28"/>
      <c r="X37" s="11"/>
      <c r="Y37" s="11"/>
      <c r="Z37" s="11">
        <v>8.431700000000001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5"/>
      <c r="Q38" s="17"/>
      <c r="R38" s="10"/>
      <c r="S38" s="11"/>
      <c r="T38" s="35"/>
      <c r="U38" s="42"/>
      <c r="V38" s="42"/>
      <c r="W38" s="28"/>
      <c r="X38" s="11"/>
      <c r="Y38" s="11"/>
      <c r="Z38" s="17">
        <v>7.0555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5"/>
      <c r="Q39" s="17"/>
      <c r="R39" s="10"/>
      <c r="S39" s="11"/>
      <c r="T39" s="35"/>
      <c r="U39" s="42"/>
      <c r="V39" s="42"/>
      <c r="W39" s="28"/>
      <c r="X39" s="12"/>
      <c r="Y39" s="12"/>
      <c r="Z39" s="12">
        <v>5.042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5"/>
      <c r="Q40" s="17"/>
      <c r="R40" s="10"/>
      <c r="S40" s="11"/>
      <c r="T40" s="35"/>
      <c r="U40" s="42"/>
      <c r="V40" s="42"/>
      <c r="W40" s="28"/>
      <c r="X40" s="12"/>
      <c r="Y40" s="12"/>
      <c r="Z40" s="17">
        <v>4.5461</v>
      </c>
      <c r="AB40" s="14">
        <f t="shared" si="0"/>
        <v>0</v>
      </c>
      <c r="AC40" s="15"/>
    </row>
    <row r="41" spans="2:29" s="13" customFormat="1" ht="12.75">
      <c r="B41" s="16">
        <v>29</v>
      </c>
      <c r="C41" s="40">
        <f>'[9]Лист1'!$B$27</f>
        <v>88.913</v>
      </c>
      <c r="D41" s="40">
        <f>'[9]Лист1'!$C$27</f>
        <v>5.105</v>
      </c>
      <c r="E41" s="40">
        <f>'[9]Лист1'!$D$27</f>
        <v>1.193</v>
      </c>
      <c r="F41" s="40">
        <f>'[9]Лист1'!$F$27</f>
        <v>0.14</v>
      </c>
      <c r="G41" s="40">
        <f>'[9]Лист1'!$E$27</f>
        <v>0.202</v>
      </c>
      <c r="H41" s="40">
        <f>'[9]Лист1'!$I$27</f>
        <v>0.006</v>
      </c>
      <c r="I41" s="40">
        <f>'[9]Лист1'!$H$27</f>
        <v>0.056</v>
      </c>
      <c r="J41" s="40">
        <f>'[9]Лист1'!$G$27</f>
        <v>0.041</v>
      </c>
      <c r="K41" s="40">
        <f>'[9]Лист1'!$J$27</f>
        <v>0.07</v>
      </c>
      <c r="L41" s="40">
        <f>'[9]Лист1'!$M$27</f>
        <v>0.005</v>
      </c>
      <c r="M41" s="40">
        <f>'[9]Лист1'!$K$27</f>
        <v>1.092</v>
      </c>
      <c r="N41" s="40">
        <f>'[9]Лист1'!$L$27</f>
        <v>3.177</v>
      </c>
      <c r="O41" s="40">
        <f>'[9]Лист1'!$M$31</f>
        <v>0.765</v>
      </c>
      <c r="P41" s="35">
        <f>'[10]Лист1'!$M$291</f>
        <v>34.41</v>
      </c>
      <c r="Q41" s="34">
        <f>'[10]Лист1'!$N$291</f>
        <v>8219</v>
      </c>
      <c r="R41" s="35">
        <f>'[10]Лист1'!$M$292</f>
        <v>38.12</v>
      </c>
      <c r="S41" s="11">
        <f>'[10]Лист1'!$N$292</f>
        <v>9103</v>
      </c>
      <c r="T41" s="35">
        <f>'[10]Лист1'!$M$294</f>
        <v>47.82</v>
      </c>
      <c r="U41" s="42">
        <v>-7.1</v>
      </c>
      <c r="V41" s="42">
        <v>-5.3</v>
      </c>
      <c r="W41" s="18"/>
      <c r="X41" s="12"/>
      <c r="Y41" s="12"/>
      <c r="Z41" s="17">
        <v>8.444</v>
      </c>
      <c r="AB41" s="14">
        <f t="shared" si="0"/>
        <v>99.99999999999999</v>
      </c>
      <c r="AC41" s="15"/>
    </row>
    <row r="42" spans="2:29" s="13" customFormat="1" ht="12.75">
      <c r="B42" s="16">
        <v>30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5"/>
      <c r="Q42" s="34"/>
      <c r="R42" s="35"/>
      <c r="S42" s="11"/>
      <c r="T42" s="35"/>
      <c r="U42" s="42"/>
      <c r="V42" s="42"/>
      <c r="W42" s="28"/>
      <c r="X42" s="12"/>
      <c r="Y42" s="12"/>
      <c r="Z42" s="30">
        <v>7.3842</v>
      </c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5"/>
      <c r="Q43" s="17"/>
      <c r="R43" s="10"/>
      <c r="S43" s="11"/>
      <c r="T43" s="35"/>
      <c r="U43" s="42"/>
      <c r="V43" s="42"/>
      <c r="W43" s="12"/>
      <c r="X43" s="12"/>
      <c r="Y43" s="12"/>
      <c r="Z43" s="30">
        <v>6.3347</v>
      </c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76" t="s">
        <v>48</v>
      </c>
      <c r="T44" s="76"/>
      <c r="U44" s="76"/>
      <c r="V44" s="76"/>
      <c r="W44" s="76"/>
      <c r="X44" s="76"/>
      <c r="Y44" s="77"/>
      <c r="Z44" s="41">
        <v>186.6107</v>
      </c>
      <c r="AB44" s="5"/>
      <c r="AC44" s="6"/>
      <c r="AD44"/>
    </row>
    <row r="45" spans="3:25" ht="12.75"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78" t="s">
        <v>49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31"/>
      <c r="S47" s="75" t="s">
        <v>52</v>
      </c>
      <c r="T47" s="75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50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75" t="s">
        <v>52</v>
      </c>
      <c r="T49" s="7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S49:T49"/>
    <mergeCell ref="I10:I12"/>
    <mergeCell ref="M10:M12"/>
    <mergeCell ref="Y9:Y12"/>
    <mergeCell ref="S44:Y44"/>
    <mergeCell ref="C47:Q47"/>
    <mergeCell ref="S47:T47"/>
    <mergeCell ref="L10:L12"/>
    <mergeCell ref="P10:P12"/>
    <mergeCell ref="C45:X45"/>
    <mergeCell ref="B9:B12"/>
    <mergeCell ref="Q10:Q12"/>
    <mergeCell ref="J10:J12"/>
    <mergeCell ref="O9:T9"/>
    <mergeCell ref="O10:O12"/>
    <mergeCell ref="R10:R12"/>
    <mergeCell ref="S10:S12"/>
    <mergeCell ref="T10:T12"/>
    <mergeCell ref="G10:G12"/>
    <mergeCell ref="C6:AB6"/>
    <mergeCell ref="X9:X12"/>
    <mergeCell ref="E10:E12"/>
    <mergeCell ref="F10:F12"/>
    <mergeCell ref="K10:K12"/>
    <mergeCell ref="U9:U12"/>
    <mergeCell ref="V9:V12"/>
    <mergeCell ref="W2:Z2"/>
    <mergeCell ref="B7:Z7"/>
    <mergeCell ref="B8:Z8"/>
    <mergeCell ref="D10:D12"/>
    <mergeCell ref="C10:C12"/>
    <mergeCell ref="N10:N12"/>
    <mergeCell ref="C9:N9"/>
    <mergeCell ref="H10:H12"/>
    <mergeCell ref="W9:W12"/>
    <mergeCell ref="Z9:Z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Шило Олег Евгениевич</cp:lastModifiedBy>
  <cp:lastPrinted>2016-06-02T13:29:03Z</cp:lastPrinted>
  <dcterms:created xsi:type="dcterms:W3CDTF">2010-01-29T08:37:16Z</dcterms:created>
  <dcterms:modified xsi:type="dcterms:W3CDTF">2016-09-01T13:56:13Z</dcterms:modified>
  <cp:category/>
  <cp:version/>
  <cp:contentType/>
  <cp:contentStatus/>
</cp:coreProperties>
</file>