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120" windowWidth="10410" windowHeight="119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<sst xmlns="http://schemas.openxmlformats.org/spreadsheetml/2006/main" count="57" uniqueCount="53">
  <si>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</si>
  <si>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</si>
  <si>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</si>
  <si>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</si>
  <si>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</si>
  <si>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</si>
  <si>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</si>
  <si>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</si>
  <si>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</si>
  <si>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</si>
  <si>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</si>
  <si>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</si>
  <si>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</si>
  <si>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</si>
  <si>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</si>
  <si>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</si>
  <si>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</si>
  <si>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</si>
  <si>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</si>
  <si>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</si>
  <si>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</si>
  <si>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</si>
  <si>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</si>
  <si>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</si>
  <si>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</si>
  <si>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</si>
  <si>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</si>
  <si>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</si>
  <si>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</si>
  <si>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</si>
  <si>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</si>
  <si>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</si>
  <si>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</si>
  <si>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</si>
  <si>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</si>
  <si>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</si>
  <si>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</si>
  <si>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</si>
  <si>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</si>
  <si>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</si>
  <si>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</si>
  <si>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</si>
  <si>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</si>
  <si>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Безсали ( ГРС Ісківці )    </t>
    </r>
  </si>
  <si>
    <t>Сумарне значення за місяць, тис. м³</t>
  </si>
  <si>
    <t>Добова витрата газу,                                   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</si>
  <si>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</si>
  <si>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</si>
  <si>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ізо-бутан i-C5</t>
  </si>
  <si>
    <t>н-бутан н  C5</t>
  </si>
  <si>
    <t>з газопроводу _______Єлець-Курськ-Київ (ЄКК) ____________________за період з ___01.08.2016 року_______ по _______31.08.2016 року _______________________</t>
  </si>
  <si>
    <t>відс.</t>
  </si>
  <si>
    <t xml:space="preserve"> 31.08.2016 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</si>
</sst>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#,##0.0"/>
    <numFmt numFmtId="189" formatCode="#,##0.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wrapText="1"/>
    </xf>
    <xf numFmtId="189" fontId="10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8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85" fontId="17" fillId="0" borderId="16" xfId="0" applyNumberFormat="1" applyFont="1" applyBorder="1" applyAlignment="1">
      <alignment horizontal="center" vertical="center" wrapText="1"/>
    </xf>
    <xf numFmtId="185" fontId="17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77.371</v>
          </cell>
          <cell r="C288">
            <v>12.796</v>
          </cell>
          <cell r="D288">
            <v>3.446</v>
          </cell>
          <cell r="E288">
            <v>0.361</v>
          </cell>
          <cell r="F288">
            <v>0.203</v>
          </cell>
          <cell r="G288">
            <v>0.037</v>
          </cell>
          <cell r="H288">
            <v>0.041</v>
          </cell>
          <cell r="I288">
            <v>0.012</v>
          </cell>
          <cell r="J288">
            <v>0.014</v>
          </cell>
          <cell r="K288">
            <v>1.205</v>
          </cell>
          <cell r="L288">
            <v>4.51</v>
          </cell>
          <cell r="M288">
            <v>0.004</v>
          </cell>
        </row>
        <row r="292">
          <cell r="M292">
            <v>0.856</v>
          </cell>
        </row>
        <row r="293">
          <cell r="M293">
            <v>37.23</v>
          </cell>
          <cell r="N293">
            <v>8893</v>
          </cell>
        </row>
        <row r="295">
          <cell r="M295">
            <v>44.18</v>
          </cell>
        </row>
        <row r="296">
          <cell r="M296">
            <v>48.78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77.049</v>
          </cell>
          <cell r="C288">
            <v>12.88</v>
          </cell>
          <cell r="D288">
            <v>3.628</v>
          </cell>
          <cell r="E288">
            <v>0.392</v>
          </cell>
          <cell r="F288">
            <v>0.221</v>
          </cell>
          <cell r="G288">
            <v>0.04</v>
          </cell>
          <cell r="H288">
            <v>0.045</v>
          </cell>
          <cell r="I288">
            <v>0.016</v>
          </cell>
          <cell r="J288">
            <v>0.018</v>
          </cell>
          <cell r="K288">
            <v>1.183</v>
          </cell>
          <cell r="L288">
            <v>4.524</v>
          </cell>
          <cell r="M288">
            <v>0.004</v>
          </cell>
        </row>
        <row r="292">
          <cell r="M292">
            <v>0.86</v>
          </cell>
        </row>
        <row r="293">
          <cell r="M293">
            <v>37.4</v>
          </cell>
          <cell r="N293">
            <v>8934</v>
          </cell>
        </row>
        <row r="295">
          <cell r="M295">
            <v>44.28</v>
          </cell>
        </row>
        <row r="296">
          <cell r="M296">
            <v>48.89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76.964</v>
          </cell>
          <cell r="C288">
            <v>13.05</v>
          </cell>
          <cell r="D288">
            <v>3.548</v>
          </cell>
          <cell r="E288">
            <v>0.372</v>
          </cell>
          <cell r="F288">
            <v>0.208</v>
          </cell>
          <cell r="G288">
            <v>0.038</v>
          </cell>
          <cell r="H288">
            <v>0.042</v>
          </cell>
          <cell r="I288">
            <v>0.015</v>
          </cell>
          <cell r="J288">
            <v>0.016</v>
          </cell>
          <cell r="K288">
            <v>1.159</v>
          </cell>
          <cell r="L288">
            <v>4.584</v>
          </cell>
          <cell r="M288">
            <v>0.004</v>
          </cell>
        </row>
        <row r="292">
          <cell r="M292">
            <v>0.86</v>
          </cell>
        </row>
        <row r="293">
          <cell r="M293">
            <v>37.36</v>
          </cell>
          <cell r="N293">
            <v>8924</v>
          </cell>
        </row>
        <row r="295">
          <cell r="M295">
            <v>44.23</v>
          </cell>
        </row>
        <row r="296">
          <cell r="M296">
            <v>48.83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77.679</v>
          </cell>
          <cell r="C288">
            <v>13.246</v>
          </cell>
          <cell r="D288">
            <v>3.36</v>
          </cell>
          <cell r="E288">
            <v>0.311</v>
          </cell>
          <cell r="F288">
            <v>0.179</v>
          </cell>
          <cell r="G288">
            <v>0.028</v>
          </cell>
          <cell r="H288">
            <v>0.032</v>
          </cell>
          <cell r="I288">
            <v>0.009</v>
          </cell>
          <cell r="J288">
            <v>0.02</v>
          </cell>
          <cell r="K288">
            <v>1.207</v>
          </cell>
          <cell r="L288">
            <v>3.925</v>
          </cell>
          <cell r="M288">
            <v>0.004</v>
          </cell>
        </row>
        <row r="292">
          <cell r="M292">
            <v>0.849</v>
          </cell>
        </row>
        <row r="293">
          <cell r="M293">
            <v>37.43</v>
          </cell>
          <cell r="N293">
            <v>8939</v>
          </cell>
        </row>
        <row r="295">
          <cell r="M295">
            <v>44.59</v>
          </cell>
        </row>
        <row r="296">
          <cell r="M296">
            <v>49.23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9">
          <cell r="N189">
            <v>9818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9">
          <cell r="N189">
            <v>9863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9">
          <cell r="N189">
            <v>9852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9">
          <cell r="N189">
            <v>9870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78.301</v>
          </cell>
          <cell r="C288">
            <v>12.068</v>
          </cell>
          <cell r="D288">
            <v>3.573</v>
          </cell>
          <cell r="E288">
            <v>0.48</v>
          </cell>
          <cell r="F288">
            <v>0.245</v>
          </cell>
          <cell r="G288">
            <v>0.057</v>
          </cell>
          <cell r="H288">
            <v>0.064</v>
          </cell>
          <cell r="I288">
            <v>0.016</v>
          </cell>
          <cell r="J288">
            <v>0.022</v>
          </cell>
          <cell r="K288">
            <v>1.399</v>
          </cell>
          <cell r="L288">
            <v>3.77</v>
          </cell>
          <cell r="M288">
            <v>0.005</v>
          </cell>
        </row>
        <row r="292">
          <cell r="M292">
            <v>0.85</v>
          </cell>
        </row>
        <row r="293">
          <cell r="M293">
            <v>37.47</v>
          </cell>
          <cell r="N293">
            <v>8950</v>
          </cell>
        </row>
        <row r="294">
          <cell r="M294">
            <v>41.37</v>
          </cell>
          <cell r="N294">
            <v>9882</v>
          </cell>
        </row>
        <row r="296">
          <cell r="M296">
            <v>49.27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zoomScale="90" zoomScaleNormal="90" zoomScaleSheetLayoutView="90" workbookViewId="0" topLeftCell="A6">
      <selection activeCell="V22" sqref="V2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6.00390625" style="0" customWidth="1"/>
    <col min="26" max="26" width="10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40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5"/>
      <c r="X2" s="76"/>
      <c r="Y2" s="76"/>
      <c r="Z2" s="76"/>
      <c r="AA2" s="4"/>
      <c r="AB2" s="4"/>
    </row>
    <row r="3" spans="2:28" ht="12.75">
      <c r="B3" s="8" t="s">
        <v>41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9" t="s">
        <v>35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2:28" ht="33" customHeight="1">
      <c r="B7" s="77" t="s">
        <v>43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4"/>
      <c r="AB7" s="4"/>
    </row>
    <row r="8" spans="2:28" ht="18" customHeight="1">
      <c r="B8" s="79" t="s">
        <v>50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4"/>
      <c r="AB8" s="4"/>
    </row>
    <row r="9" spans="2:30" ht="32.25" customHeight="1">
      <c r="B9" s="43" t="s">
        <v>19</v>
      </c>
      <c r="C9" s="55" t="s">
        <v>36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64" t="s">
        <v>37</v>
      </c>
      <c r="P9" s="65"/>
      <c r="Q9" s="65"/>
      <c r="R9" s="66"/>
      <c r="S9" s="66"/>
      <c r="T9" s="67"/>
      <c r="U9" s="59" t="s">
        <v>33</v>
      </c>
      <c r="V9" s="62" t="s">
        <v>34</v>
      </c>
      <c r="W9" s="63" t="s">
        <v>30</v>
      </c>
      <c r="X9" s="63" t="s">
        <v>31</v>
      </c>
      <c r="Y9" s="63" t="s">
        <v>32</v>
      </c>
      <c r="Z9" s="68" t="s">
        <v>45</v>
      </c>
      <c r="AA9" s="4"/>
      <c r="AC9" s="7"/>
      <c r="AD9"/>
    </row>
    <row r="10" spans="2:30" ht="48.75" customHeight="1">
      <c r="B10" s="44"/>
      <c r="C10" s="49" t="s">
        <v>20</v>
      </c>
      <c r="D10" s="49" t="s">
        <v>21</v>
      </c>
      <c r="E10" s="49" t="s">
        <v>22</v>
      </c>
      <c r="F10" s="49" t="s">
        <v>48</v>
      </c>
      <c r="G10" s="49" t="s">
        <v>49</v>
      </c>
      <c r="H10" s="49" t="s">
        <v>23</v>
      </c>
      <c r="I10" s="49" t="s">
        <v>24</v>
      </c>
      <c r="J10" s="49" t="s">
        <v>25</v>
      </c>
      <c r="K10" s="49" t="s">
        <v>26</v>
      </c>
      <c r="L10" s="49" t="s">
        <v>27</v>
      </c>
      <c r="M10" s="46" t="s">
        <v>28</v>
      </c>
      <c r="N10" s="46" t="s">
        <v>29</v>
      </c>
      <c r="O10" s="46" t="s">
        <v>13</v>
      </c>
      <c r="P10" s="52" t="s">
        <v>14</v>
      </c>
      <c r="Q10" s="46" t="s">
        <v>16</v>
      </c>
      <c r="R10" s="46" t="s">
        <v>15</v>
      </c>
      <c r="S10" s="46" t="s">
        <v>17</v>
      </c>
      <c r="T10" s="46" t="s">
        <v>18</v>
      </c>
      <c r="U10" s="60"/>
      <c r="V10" s="50"/>
      <c r="W10" s="63"/>
      <c r="X10" s="63"/>
      <c r="Y10" s="63"/>
      <c r="Z10" s="68"/>
      <c r="AA10" s="4"/>
      <c r="AC10" s="7"/>
      <c r="AD10"/>
    </row>
    <row r="11" spans="2:30" ht="15.75" customHeight="1">
      <c r="B11" s="44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50"/>
      <c r="O11" s="50"/>
      <c r="P11" s="53"/>
      <c r="Q11" s="47"/>
      <c r="R11" s="50"/>
      <c r="S11" s="50"/>
      <c r="T11" s="50"/>
      <c r="U11" s="60"/>
      <c r="V11" s="50"/>
      <c r="W11" s="63"/>
      <c r="X11" s="63"/>
      <c r="Y11" s="63"/>
      <c r="Z11" s="68"/>
      <c r="AA11" s="4"/>
      <c r="AC11" s="7"/>
      <c r="AD11"/>
    </row>
    <row r="12" spans="2:30" ht="21" customHeight="1">
      <c r="B12" s="45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1"/>
      <c r="N12" s="51"/>
      <c r="O12" s="51"/>
      <c r="P12" s="54"/>
      <c r="Q12" s="48"/>
      <c r="R12" s="51"/>
      <c r="S12" s="51"/>
      <c r="T12" s="51"/>
      <c r="U12" s="61"/>
      <c r="V12" s="51"/>
      <c r="W12" s="63"/>
      <c r="X12" s="63"/>
      <c r="Y12" s="63"/>
      <c r="Z12" s="68"/>
      <c r="AA12" s="4"/>
      <c r="AC12" s="7"/>
      <c r="AD12"/>
    </row>
    <row r="13" spans="2:29" s="13" customFormat="1" ht="12.75">
      <c r="B13" s="9">
        <v>1</v>
      </c>
      <c r="C13" s="41">
        <f>'[1]Лист1'!$B$288</f>
        <v>77.371</v>
      </c>
      <c r="D13" s="41">
        <f>'[1]Лист1'!$C$288</f>
        <v>12.796</v>
      </c>
      <c r="E13" s="41">
        <f>'[1]Лист1'!$D$288</f>
        <v>3.446</v>
      </c>
      <c r="F13" s="41">
        <f>'[1]Лист1'!$F$288</f>
        <v>0.203</v>
      </c>
      <c r="G13" s="41">
        <f>'[1]Лист1'!$E$288</f>
        <v>0.361</v>
      </c>
      <c r="H13" s="41">
        <f>'[1]Лист1'!$I$288</f>
        <v>0.012</v>
      </c>
      <c r="I13" s="41">
        <f>'[1]Лист1'!$H$288</f>
        <v>0.041</v>
      </c>
      <c r="J13" s="41">
        <f>'[1]Лист1'!$G$288</f>
        <v>0.037</v>
      </c>
      <c r="K13" s="41">
        <f>'[1]Лист1'!$J$288</f>
        <v>0.014</v>
      </c>
      <c r="L13" s="41">
        <f>'[1]Лист1'!$M$288</f>
        <v>0.004</v>
      </c>
      <c r="M13" s="41">
        <f>'[1]Лист1'!$K$288</f>
        <v>1.205</v>
      </c>
      <c r="N13" s="41">
        <f>'[1]Лист1'!$L$288</f>
        <v>4.51</v>
      </c>
      <c r="O13" s="41">
        <f>'[1]Лист1'!$M$292</f>
        <v>0.856</v>
      </c>
      <c r="P13" s="35">
        <f>'[1]Лист1'!$M$293</f>
        <v>37.23</v>
      </c>
      <c r="Q13" s="34">
        <f>'[1]Лист1'!$N$293</f>
        <v>8893</v>
      </c>
      <c r="R13" s="35">
        <f>'[1]Лист1'!$M$295</f>
        <v>44.18</v>
      </c>
      <c r="S13" s="34">
        <f>'[5]Лист1'!$N$189</f>
        <v>9818</v>
      </c>
      <c r="T13" s="35">
        <f>'[1]Лист1'!$M$296</f>
        <v>48.78</v>
      </c>
      <c r="U13" s="11">
        <v>-4.6</v>
      </c>
      <c r="V13" s="11">
        <v>-1.7</v>
      </c>
      <c r="W13" s="18"/>
      <c r="X13" s="11"/>
      <c r="Y13" s="11"/>
      <c r="Z13" s="11">
        <v>0.6271</v>
      </c>
      <c r="AB13" s="14">
        <f>SUM(C13:N13)</f>
        <v>100.00000000000001</v>
      </c>
      <c r="AC13" s="15" t="str">
        <f>IF(AB13=100,"ОК"," ")</f>
        <v>ОК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>
        <v>0.5752999999999999</v>
      </c>
      <c r="AB14" s="14">
        <f>SUM(C15:N15)</f>
        <v>0</v>
      </c>
      <c r="AC14" s="15" t="str">
        <f aca="true" t="shared" si="0" ref="AC14:AC43"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>
        <v>0.6831</v>
      </c>
      <c r="AB15" s="14">
        <f aca="true" t="shared" si="1" ref="AB15:AB43">SUM(C15:N15)</f>
        <v>0</v>
      </c>
      <c r="AC15" s="15" t="str">
        <f t="shared" si="0"/>
        <v> </v>
      </c>
    </row>
    <row r="16" spans="2:29" s="13" customFormat="1" ht="12.75">
      <c r="B16" s="9">
        <v>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35"/>
      <c r="Q16" s="34"/>
      <c r="R16" s="35"/>
      <c r="S16" s="34"/>
      <c r="T16" s="35"/>
      <c r="U16" s="11"/>
      <c r="V16" s="11"/>
      <c r="W16" s="18"/>
      <c r="X16" s="11"/>
      <c r="Y16" s="11"/>
      <c r="Z16" s="11">
        <v>0.6707000000000001</v>
      </c>
      <c r="AB16" s="14">
        <f t="shared" si="1"/>
        <v>0</v>
      </c>
      <c r="AC16" s="15" t="str">
        <f t="shared" si="0"/>
        <v> 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>
        <v>0.6741</v>
      </c>
      <c r="AB17" s="14">
        <f t="shared" si="1"/>
        <v>0</v>
      </c>
      <c r="AC17" s="15" t="str">
        <f t="shared" si="0"/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>
        <v>0.6634</v>
      </c>
      <c r="AB18" s="14">
        <f t="shared" si="1"/>
        <v>0</v>
      </c>
      <c r="AC18" s="15" t="str">
        <f t="shared" si="0"/>
        <v> </v>
      </c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>
        <v>0.6901</v>
      </c>
      <c r="AB19" s="14">
        <f t="shared" si="1"/>
        <v>0</v>
      </c>
      <c r="AC19" s="15" t="str">
        <f t="shared" si="0"/>
        <v> </v>
      </c>
    </row>
    <row r="20" spans="2:29" s="13" customFormat="1" ht="12.75">
      <c r="B20" s="9">
        <v>8</v>
      </c>
      <c r="C20" s="41">
        <f>'[2]Лист1'!$B$288</f>
        <v>77.049</v>
      </c>
      <c r="D20" s="41">
        <f>'[2]Лист1'!$C$288</f>
        <v>12.88</v>
      </c>
      <c r="E20" s="41">
        <f>'[2]Лист1'!$D$288</f>
        <v>3.628</v>
      </c>
      <c r="F20" s="41">
        <f>'[2]Лист1'!$F$288</f>
        <v>0.221</v>
      </c>
      <c r="G20" s="41">
        <f>'[2]Лист1'!$E$288</f>
        <v>0.392</v>
      </c>
      <c r="H20" s="41">
        <f>'[2]Лист1'!$I$288</f>
        <v>0.016</v>
      </c>
      <c r="I20" s="41">
        <f>'[2]Лист1'!$H$288</f>
        <v>0.045</v>
      </c>
      <c r="J20" s="41">
        <f>'[2]Лист1'!$G$288</f>
        <v>0.04</v>
      </c>
      <c r="K20" s="41">
        <f>'[2]Лист1'!$J$288</f>
        <v>0.018</v>
      </c>
      <c r="L20" s="41">
        <f>'[2]Лист1'!$M$288</f>
        <v>0.004</v>
      </c>
      <c r="M20" s="41">
        <f>'[2]Лист1'!$K$288</f>
        <v>1.183</v>
      </c>
      <c r="N20" s="41">
        <f>'[2]Лист1'!$L$288</f>
        <v>4.524</v>
      </c>
      <c r="O20" s="41">
        <f>'[2]Лист1'!$M$292</f>
        <v>0.86</v>
      </c>
      <c r="P20" s="35">
        <f>'[2]Лист1'!$M$293</f>
        <v>37.4</v>
      </c>
      <c r="Q20" s="34">
        <f>'[2]Лист1'!$N$293</f>
        <v>8934</v>
      </c>
      <c r="R20" s="35">
        <f>'[2]Лист1'!$M$295</f>
        <v>44.28</v>
      </c>
      <c r="S20" s="34">
        <f>'[6]Лист1'!$N$189</f>
        <v>9863</v>
      </c>
      <c r="T20" s="35">
        <f>'[2]Лист1'!$M$296</f>
        <v>48.89</v>
      </c>
      <c r="U20" s="11">
        <v>-3.3</v>
      </c>
      <c r="V20" s="11">
        <v>-1.4</v>
      </c>
      <c r="W20" s="28"/>
      <c r="X20" s="11">
        <v>4.2</v>
      </c>
      <c r="Y20" s="11">
        <v>3.35</v>
      </c>
      <c r="Z20" s="11">
        <v>0.6965</v>
      </c>
      <c r="AB20" s="14">
        <f>SUM(C20:N20)</f>
        <v>100.00000000000003</v>
      </c>
      <c r="AC20" s="15" t="str">
        <f t="shared" si="0"/>
        <v>ОК</v>
      </c>
    </row>
    <row r="21" spans="2:29" s="13" customFormat="1" ht="12.75">
      <c r="B21" s="9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5"/>
      <c r="Q21" s="34"/>
      <c r="R21" s="35"/>
      <c r="S21" s="11"/>
      <c r="T21" s="35"/>
      <c r="U21" s="11"/>
      <c r="V21" s="11"/>
      <c r="W21" s="18"/>
      <c r="X21" s="28"/>
      <c r="Y21" s="28"/>
      <c r="Z21" s="29">
        <v>0.6295</v>
      </c>
      <c r="AB21" s="14">
        <f>SUM(C21:N21)</f>
        <v>0</v>
      </c>
      <c r="AC21" s="15" t="str">
        <f t="shared" si="0"/>
        <v> </v>
      </c>
    </row>
    <row r="22" spans="2:29" s="13" customFormat="1" ht="12.75">
      <c r="B22" s="9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5"/>
      <c r="Q22" s="34"/>
      <c r="R22" s="35"/>
      <c r="S22" s="34"/>
      <c r="T22" s="35"/>
      <c r="U22" s="11"/>
      <c r="V22" s="11"/>
      <c r="W22" s="28"/>
      <c r="X22" s="11"/>
      <c r="Y22" s="11"/>
      <c r="Z22" s="11">
        <v>0.6663</v>
      </c>
      <c r="AB22" s="14">
        <f t="shared" si="1"/>
        <v>0</v>
      </c>
      <c r="AC22" s="15" t="str">
        <f t="shared" si="0"/>
        <v> </v>
      </c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/>
      <c r="V23" s="11"/>
      <c r="W23" s="28"/>
      <c r="X23" s="11"/>
      <c r="Y23" s="11"/>
      <c r="Z23" s="11">
        <v>0.6483</v>
      </c>
      <c r="AB23" s="14">
        <f>SUM(C23:N23)</f>
        <v>0</v>
      </c>
      <c r="AC23" s="15" t="str">
        <f t="shared" si="0"/>
        <v> </v>
      </c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>
        <v>0.6877000000000001</v>
      </c>
      <c r="AB24" s="14">
        <f>SUM(C25:N25)</f>
        <v>0</v>
      </c>
      <c r="AC24" s="15" t="str">
        <f t="shared" si="0"/>
        <v> </v>
      </c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>
        <v>0.8962</v>
      </c>
      <c r="AB25" s="14">
        <f t="shared" si="1"/>
        <v>0</v>
      </c>
      <c r="AC25" s="15" t="str">
        <f t="shared" si="0"/>
        <v> </v>
      </c>
    </row>
    <row r="26" spans="2:29" s="13" customFormat="1" ht="12.75">
      <c r="B26" s="9">
        <v>15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>
        <v>0.7623</v>
      </c>
      <c r="AB26" s="14">
        <f t="shared" si="1"/>
        <v>0</v>
      </c>
      <c r="AC26" s="15" t="str">
        <f t="shared" si="0"/>
        <v> </v>
      </c>
    </row>
    <row r="27" spans="2:29" s="13" customFormat="1" ht="12.75">
      <c r="B27" s="9">
        <v>15</v>
      </c>
      <c r="C27" s="41">
        <f>'[3]Лист1'!$B$288</f>
        <v>76.964</v>
      </c>
      <c r="D27" s="41">
        <f>'[3]Лист1'!$C$288</f>
        <v>13.05</v>
      </c>
      <c r="E27" s="41">
        <f>'[3]Лист1'!$D$288</f>
        <v>3.548</v>
      </c>
      <c r="F27" s="41">
        <f>'[3]Лист1'!$F$288</f>
        <v>0.208</v>
      </c>
      <c r="G27" s="41">
        <f>'[3]Лист1'!$E$288</f>
        <v>0.372</v>
      </c>
      <c r="H27" s="41">
        <f>'[3]Лист1'!$I$288</f>
        <v>0.015</v>
      </c>
      <c r="I27" s="41">
        <f>'[3]Лист1'!$H$288</f>
        <v>0.042</v>
      </c>
      <c r="J27" s="41">
        <f>'[3]Лист1'!$G$288</f>
        <v>0.038</v>
      </c>
      <c r="K27" s="41">
        <f>'[3]Лист1'!$J$288</f>
        <v>0.016</v>
      </c>
      <c r="L27" s="41">
        <f>'[3]Лист1'!$M$288</f>
        <v>0.004</v>
      </c>
      <c r="M27" s="41">
        <f>'[3]Лист1'!$K$288</f>
        <v>1.159</v>
      </c>
      <c r="N27" s="41">
        <f>'[3]Лист1'!$L$288</f>
        <v>4.584</v>
      </c>
      <c r="O27" s="41">
        <f>'[3]Лист1'!$M$292</f>
        <v>0.86</v>
      </c>
      <c r="P27" s="35">
        <f>'[3]Лист1'!$M$293</f>
        <v>37.36</v>
      </c>
      <c r="Q27" s="34">
        <f>'[3]Лист1'!$N$293</f>
        <v>8924</v>
      </c>
      <c r="R27" s="35">
        <f>'[3]Лист1'!$M$295</f>
        <v>44.23</v>
      </c>
      <c r="S27" s="34">
        <f>'[7]Лист1'!$N$189</f>
        <v>9852</v>
      </c>
      <c r="T27" s="35">
        <f>'[3]Лист1'!$M$296</f>
        <v>48.83</v>
      </c>
      <c r="U27" s="11">
        <v>-11.7</v>
      </c>
      <c r="V27" s="11">
        <v>-9.8</v>
      </c>
      <c r="W27" s="28"/>
      <c r="X27" s="11"/>
      <c r="Y27" s="11"/>
      <c r="Z27" s="17">
        <v>0.7419</v>
      </c>
      <c r="AB27" s="14">
        <f t="shared" si="1"/>
        <v>100.00000000000001</v>
      </c>
      <c r="AC27" s="15" t="str">
        <f t="shared" si="0"/>
        <v>ОК</v>
      </c>
    </row>
    <row r="28" spans="2:29" s="13" customFormat="1" ht="12.75">
      <c r="B28" s="16">
        <v>16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35"/>
      <c r="Q28" s="34"/>
      <c r="R28" s="35"/>
      <c r="S28" s="34"/>
      <c r="T28" s="35"/>
      <c r="U28" s="11"/>
      <c r="V28" s="11"/>
      <c r="W28" s="12"/>
      <c r="X28" s="11"/>
      <c r="Y28" s="11"/>
      <c r="Z28" s="17">
        <v>0.7085</v>
      </c>
      <c r="AB28" s="14">
        <f t="shared" si="1"/>
        <v>0</v>
      </c>
      <c r="AC28" s="15" t="str">
        <f t="shared" si="0"/>
        <v> 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>
        <v>0.7362000000000001</v>
      </c>
      <c r="AB29" s="14">
        <f t="shared" si="1"/>
        <v>0</v>
      </c>
      <c r="AC29" s="15" t="str">
        <f t="shared" si="0"/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34"/>
      <c r="T30" s="35"/>
      <c r="U30" s="11"/>
      <c r="V30" s="11"/>
      <c r="W30" s="12"/>
      <c r="X30" s="40"/>
      <c r="Y30" s="40"/>
      <c r="Z30" s="17">
        <v>0.6875</v>
      </c>
      <c r="AB30" s="14">
        <f t="shared" si="1"/>
        <v>0</v>
      </c>
      <c r="AC30" s="15" t="str">
        <f t="shared" si="0"/>
        <v> </v>
      </c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>
        <v>0.6447</v>
      </c>
      <c r="AB31" s="14">
        <f t="shared" si="1"/>
        <v>0</v>
      </c>
      <c r="AC31" s="15" t="str">
        <f t="shared" si="0"/>
        <v> </v>
      </c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>
        <v>0.7085</v>
      </c>
      <c r="AB32" s="14">
        <f t="shared" si="1"/>
        <v>0</v>
      </c>
      <c r="AC32" s="15" t="str">
        <f t="shared" si="0"/>
        <v> </v>
      </c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>
        <v>0.699</v>
      </c>
      <c r="AB33" s="14">
        <f t="shared" si="1"/>
        <v>0</v>
      </c>
      <c r="AC33" s="15" t="str">
        <f t="shared" si="0"/>
        <v> </v>
      </c>
    </row>
    <row r="34" spans="2:29" s="13" customFormat="1" ht="12.75">
      <c r="B34" s="16">
        <v>22</v>
      </c>
      <c r="C34" s="41">
        <f>'[9]Лист1'!$B$288</f>
        <v>78.301</v>
      </c>
      <c r="D34" s="41">
        <f>'[9]Лист1'!$C$288</f>
        <v>12.068</v>
      </c>
      <c r="E34" s="41">
        <f>'[9]Лист1'!$D$288</f>
        <v>3.573</v>
      </c>
      <c r="F34" s="41">
        <f>'[9]Лист1'!$F$288</f>
        <v>0.245</v>
      </c>
      <c r="G34" s="41">
        <f>'[9]Лист1'!$E$288</f>
        <v>0.48</v>
      </c>
      <c r="H34" s="41">
        <f>'[9]Лист1'!$I$288</f>
        <v>0.016</v>
      </c>
      <c r="I34" s="41">
        <f>'[9]Лист1'!$H$288</f>
        <v>0.064</v>
      </c>
      <c r="J34" s="41">
        <f>'[9]Лист1'!$G$288</f>
        <v>0.057</v>
      </c>
      <c r="K34" s="41">
        <f>'[9]Лист1'!$J$288</f>
        <v>0.022</v>
      </c>
      <c r="L34" s="41">
        <f>'[9]Лист1'!$M$288</f>
        <v>0.005</v>
      </c>
      <c r="M34" s="41">
        <f>'[9]Лист1'!$K$288</f>
        <v>1.399</v>
      </c>
      <c r="N34" s="41">
        <f>'[9]Лист1'!$L$288</f>
        <v>3.77</v>
      </c>
      <c r="O34" s="41">
        <f>'[9]Лист1'!$M$292</f>
        <v>0.85</v>
      </c>
      <c r="P34" s="35">
        <f>'[9]Лист1'!$M$293</f>
        <v>37.47</v>
      </c>
      <c r="Q34" s="34">
        <f>'[9]Лист1'!$N$293</f>
        <v>8950</v>
      </c>
      <c r="R34" s="35">
        <f>'[9]Лист1'!$M$294</f>
        <v>41.37</v>
      </c>
      <c r="S34" s="11">
        <f>'[9]Лист1'!$N$294</f>
        <v>9882</v>
      </c>
      <c r="T34" s="35">
        <f>'[9]Лист1'!$M$296</f>
        <v>49.27</v>
      </c>
      <c r="U34" s="11">
        <v>-8.7</v>
      </c>
      <c r="V34" s="10">
        <v>-6</v>
      </c>
      <c r="W34" s="18"/>
      <c r="X34" s="11"/>
      <c r="Y34" s="11"/>
      <c r="Z34" s="17">
        <v>0.6556000000000001</v>
      </c>
      <c r="AB34" s="14">
        <f t="shared" si="1"/>
        <v>100</v>
      </c>
      <c r="AC34" s="15" t="str">
        <f t="shared" si="0"/>
        <v>ОК</v>
      </c>
    </row>
    <row r="35" spans="2:29" s="13" customFormat="1" ht="12.75">
      <c r="B35" s="16">
        <v>23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35"/>
      <c r="Q35" s="34"/>
      <c r="R35" s="35"/>
      <c r="S35" s="11"/>
      <c r="T35" s="35"/>
      <c r="U35" s="11"/>
      <c r="V35" s="11"/>
      <c r="W35" s="28"/>
      <c r="X35" s="11"/>
      <c r="Y35" s="11"/>
      <c r="Z35" s="17">
        <v>0.6768</v>
      </c>
      <c r="AB35" s="14">
        <f t="shared" si="1"/>
        <v>0</v>
      </c>
      <c r="AC35" s="15" t="str">
        <f t="shared" si="0"/>
        <v> </v>
      </c>
    </row>
    <row r="36" spans="2:29" s="13" customFormat="1" ht="12.75">
      <c r="B36" s="16">
        <v>25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>
        <v>0.6822</v>
      </c>
      <c r="AB36" s="14">
        <f t="shared" si="1"/>
        <v>0</v>
      </c>
      <c r="AC36" s="15" t="str">
        <f t="shared" si="0"/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34"/>
      <c r="T37" s="35"/>
      <c r="U37" s="11"/>
      <c r="V37" s="11"/>
      <c r="W37" s="28"/>
      <c r="X37" s="18"/>
      <c r="Y37" s="18"/>
      <c r="Z37" s="11">
        <v>0.7228</v>
      </c>
      <c r="AB37" s="14">
        <f t="shared" si="1"/>
        <v>0</v>
      </c>
      <c r="AC37" s="15" t="str">
        <f t="shared" si="0"/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>
        <v>0.7552000000000001</v>
      </c>
      <c r="AB38" s="14">
        <f t="shared" si="1"/>
        <v>0</v>
      </c>
      <c r="AC38" s="15" t="str">
        <f t="shared" si="0"/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>
        <v>0.8289</v>
      </c>
      <c r="AB39" s="14">
        <f t="shared" si="1"/>
        <v>0</v>
      </c>
      <c r="AC39" s="15" t="str">
        <f t="shared" si="0"/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>
        <v>0.6605</v>
      </c>
      <c r="AB40" s="14">
        <f t="shared" si="1"/>
        <v>0</v>
      </c>
      <c r="AC40" s="15" t="str">
        <f t="shared" si="0"/>
        <v> </v>
      </c>
    </row>
    <row r="41" spans="2:29" s="13" customFormat="1" ht="12.75">
      <c r="B41" s="16">
        <v>29</v>
      </c>
      <c r="C41" s="41">
        <f>'[4]Лист1'!$B$288</f>
        <v>77.679</v>
      </c>
      <c r="D41" s="41">
        <f>'[4]Лист1'!$C$288</f>
        <v>13.246</v>
      </c>
      <c r="E41" s="41">
        <f>'[4]Лист1'!$D$288</f>
        <v>3.36</v>
      </c>
      <c r="F41" s="41">
        <f>'[4]Лист1'!$F$288</f>
        <v>0.179</v>
      </c>
      <c r="G41" s="41">
        <f>'[4]Лист1'!$E$288</f>
        <v>0.311</v>
      </c>
      <c r="H41" s="41">
        <f>'[4]Лист1'!$I$288</f>
        <v>0.009</v>
      </c>
      <c r="I41" s="41">
        <f>'[4]Лист1'!$H$288</f>
        <v>0.032</v>
      </c>
      <c r="J41" s="41">
        <f>'[4]Лист1'!$G$288</f>
        <v>0.028</v>
      </c>
      <c r="K41" s="41">
        <f>'[4]Лист1'!$J$288</f>
        <v>0.02</v>
      </c>
      <c r="L41" s="41">
        <f>'[4]Лист1'!$M$288</f>
        <v>0.004</v>
      </c>
      <c r="M41" s="41">
        <f>'[4]Лист1'!$K$288</f>
        <v>1.207</v>
      </c>
      <c r="N41" s="41">
        <f>'[4]Лист1'!$L$288</f>
        <v>3.925</v>
      </c>
      <c r="O41" s="41">
        <f>'[4]Лист1'!$M$292</f>
        <v>0.849</v>
      </c>
      <c r="P41" s="35">
        <f>'[4]Лист1'!$M$293</f>
        <v>37.43</v>
      </c>
      <c r="Q41" s="34">
        <f>'[4]Лист1'!$N$293</f>
        <v>8939</v>
      </c>
      <c r="R41" s="35">
        <f>'[4]Лист1'!$M$295</f>
        <v>44.59</v>
      </c>
      <c r="S41" s="34">
        <f>'[8]Лист1'!$N$189</f>
        <v>9870</v>
      </c>
      <c r="T41" s="35">
        <f>'[4]Лист1'!$M$296</f>
        <v>49.23</v>
      </c>
      <c r="U41" s="11">
        <v>-7.4</v>
      </c>
      <c r="V41" s="11">
        <v>-3.9</v>
      </c>
      <c r="W41" s="18"/>
      <c r="X41" s="12"/>
      <c r="Y41" s="12"/>
      <c r="Z41" s="17">
        <v>0.654</v>
      </c>
      <c r="AB41" s="14">
        <f t="shared" si="1"/>
        <v>100</v>
      </c>
      <c r="AC41" s="15" t="str">
        <f t="shared" si="0"/>
        <v>ОК</v>
      </c>
    </row>
    <row r="42" spans="2:29" s="13" customFormat="1" ht="12.75">
      <c r="B42" s="16">
        <v>30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35"/>
      <c r="Q42" s="34"/>
      <c r="R42" s="35"/>
      <c r="S42" s="34"/>
      <c r="T42" s="35"/>
      <c r="U42" s="11"/>
      <c r="V42" s="11"/>
      <c r="W42" s="28"/>
      <c r="X42" s="12"/>
      <c r="Y42" s="12"/>
      <c r="Z42" s="30">
        <v>0.647</v>
      </c>
      <c r="AB42" s="14">
        <f t="shared" si="1"/>
        <v>0</v>
      </c>
      <c r="AC42" s="15" t="str">
        <f t="shared" si="0"/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 t="s">
        <v>51</v>
      </c>
      <c r="X43" s="12"/>
      <c r="Y43" s="12"/>
      <c r="Z43" s="30">
        <v>0.6917000000000001</v>
      </c>
      <c r="AB43" s="14">
        <f t="shared" si="1"/>
        <v>0</v>
      </c>
      <c r="AC43" s="15" t="str">
        <f t="shared" si="0"/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1" t="s">
        <v>44</v>
      </c>
      <c r="T44" s="71"/>
      <c r="U44" s="71"/>
      <c r="V44" s="71"/>
      <c r="W44" s="71"/>
      <c r="X44" s="71"/>
      <c r="Y44" s="72"/>
      <c r="Z44" s="42">
        <v>21.4716</v>
      </c>
      <c r="AB44" s="5"/>
      <c r="AC44" s="6"/>
      <c r="AD44"/>
    </row>
    <row r="45" spans="3:25" ht="12.7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4" t="s">
        <v>46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31"/>
      <c r="S47" s="73" t="s">
        <v>52</v>
      </c>
      <c r="T47" s="73"/>
    </row>
    <row r="48" spans="3:22" ht="12.75">
      <c r="C48" s="1" t="s">
        <v>38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47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3" t="s">
        <v>52</v>
      </c>
      <c r="T49" s="73"/>
    </row>
    <row r="50" spans="3:22" ht="12.75">
      <c r="C50" s="1" t="s">
        <v>39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S44:Y44"/>
    <mergeCell ref="S47:T47"/>
    <mergeCell ref="C47:Q47"/>
    <mergeCell ref="S49:T49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2016-06-02T13:21:48Z</cp:lastPrinted>
  <dcterms:created xsi:type="dcterms:W3CDTF">2010-01-29T08:37:16Z</dcterms:created>
  <dcterms:modified xsi:type="dcterms:W3CDTF">2016-09-02T07:10:55Z</dcterms:modified>
  <cp:category/>
  <cp:version/>
  <cp:contentType/>
  <cp:contentStatus/>
</cp:coreProperties>
</file>