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<sst xmlns="http://schemas.openxmlformats.org/spreadsheetml/2006/main" count="78" uniqueCount="64">
  <si>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</si>
  <si>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</si>
  <si>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</si>
  <si>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</si>
  <si>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</si>
  <si>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</si>
  <si>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</si>
  <si>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</si>
  <si>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</si>
  <si>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</si>
  <si>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</si>
  <si>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</si>
  <si>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</si>
  <si>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</si>
  <si>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</si>
  <si>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</si>
  <si>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</si>
  <si>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</si>
  <si>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</si>
  <si>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</si>
  <si>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</si>
  <si>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</si>
  <si>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</si>
  <si>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</si>
  <si>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</si>
  <si>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</si>
  <si>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</si>
  <si>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</si>
  <si>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</si>
  <si>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</si>
  <si>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</si>
  <si>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</si>
  <si>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</si>
  <si>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</si>
  <si>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</si>
  <si>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</si>
  <si>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</si>
  <si>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</si>
  <si>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</si>
  <si>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</si>
  <si>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</si>
  <si>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</si>
  <si>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</si>
  <si>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</si>
  <si>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</si>
  <si>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</si>
  <si>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</si>
  <si>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</si>
  <si>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</si>
  <si>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</si>
  <si>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</si>
  <si>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</si>
  <si>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 xml:space="preserve">Сєвєродонецьке ЛВУМГ </t>
  </si>
  <si>
    <t>Ісаєв В.С.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</si>
  <si>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Сєвєродонецьк</t>
    </r>
  </si>
  <si>
    <r>
      <t xml:space="preserve">          переданогоСєвєродонецьким ЛВУМГ  та прийнятого ПАТ "Луганськгаз" по </t>
    </r>
    <r>
      <rPr>
        <b/>
        <sz val="11"/>
        <color indexed="10"/>
        <rFont val="Arial"/>
        <family val="2"/>
      </rPr>
      <t>ГРС м.Сєвєродонецьк нитка город, СХК-1, Лисичанськ</t>
    </r>
    <r>
      <rPr>
        <sz val="11"/>
        <color indexed="10"/>
        <rFont val="Arial"/>
        <family val="2"/>
      </rPr>
      <t xml:space="preserve"> </t>
    </r>
  </si>
  <si>
    <t>ГРС Сєвєродонецьк город</t>
  </si>
  <si>
    <t>ГРС Сєвєродонецьк Лисичанськ</t>
  </si>
  <si>
    <t xml:space="preserve"> ГРС Сєвєродонецьк    СХК-1</t>
  </si>
  <si>
    <t xml:space="preserve">Ю.О.Головко </t>
  </si>
  <si>
    <t xml:space="preserve">М.О.Єрьоменко </t>
  </si>
  <si>
    <r>
      <t xml:space="preserve">    з газопроводу   Луганськ-Лисичанск-Рубіжне    за період з   01.08.2016р. по 31.08.2016р.</t>
    </r>
    <r>
      <rPr>
        <u val="single"/>
        <sz val="11"/>
        <color indexed="10"/>
        <rFont val="Arial"/>
        <family val="2"/>
      </rPr>
      <t xml:space="preserve"> </t>
    </r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</si>
  <si>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</si>
  <si>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Луганськ-Лисичанск-Рубіжне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31.08.2016р.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</si>
</sst>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4" fontId="6" fillId="0" borderId="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0" xfId="0" applyFont="1" applyBorder="1" applyAlignment="1">
      <alignment horizontal="center" vertical="center" textRotation="90" wrapText="1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13">
      <selection activeCell="W31" sqref="W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3" t="s">
        <v>46</v>
      </c>
      <c r="C2" s="53"/>
      <c r="D2" s="53"/>
      <c r="E2" s="53"/>
      <c r="F2" s="53"/>
      <c r="G2" s="53"/>
      <c r="H2" s="53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4" t="s">
        <v>47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48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91" t="s">
        <v>18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2"/>
    </row>
    <row r="7" spans="2:27" ht="18" customHeight="1">
      <c r="B7" s="96" t="s">
        <v>54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55"/>
      <c r="AA7" s="55"/>
    </row>
    <row r="8" spans="2:27" ht="18" customHeight="1">
      <c r="B8" s="89" t="s">
        <v>63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6" t="s">
        <v>26</v>
      </c>
      <c r="C10" s="100" t="s">
        <v>17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100" t="s">
        <v>6</v>
      </c>
      <c r="P10" s="101"/>
      <c r="Q10" s="101"/>
      <c r="R10" s="101"/>
      <c r="S10" s="101"/>
      <c r="T10" s="101"/>
      <c r="U10" s="93" t="s">
        <v>22</v>
      </c>
      <c r="V10" s="86" t="s">
        <v>23</v>
      </c>
      <c r="W10" s="86" t="s">
        <v>35</v>
      </c>
      <c r="X10" s="86" t="s">
        <v>25</v>
      </c>
      <c r="Y10" s="86" t="s">
        <v>24</v>
      </c>
      <c r="Z10" s="3"/>
      <c r="AB10" s="6"/>
      <c r="AC10"/>
    </row>
    <row r="11" spans="2:29" ht="48.75" customHeight="1">
      <c r="B11" s="87"/>
      <c r="C11" s="90" t="s">
        <v>2</v>
      </c>
      <c r="D11" s="85" t="s">
        <v>3</v>
      </c>
      <c r="E11" s="85" t="s">
        <v>4</v>
      </c>
      <c r="F11" s="85" t="s">
        <v>5</v>
      </c>
      <c r="G11" s="85" t="s">
        <v>8</v>
      </c>
      <c r="H11" s="85" t="s">
        <v>9</v>
      </c>
      <c r="I11" s="85" t="s">
        <v>10</v>
      </c>
      <c r="J11" s="85" t="s">
        <v>11</v>
      </c>
      <c r="K11" s="85" t="s">
        <v>12</v>
      </c>
      <c r="L11" s="85" t="s">
        <v>13</v>
      </c>
      <c r="M11" s="86" t="s">
        <v>14</v>
      </c>
      <c r="N11" s="86" t="s">
        <v>15</v>
      </c>
      <c r="O11" s="86" t="s">
        <v>7</v>
      </c>
      <c r="P11" s="86" t="s">
        <v>19</v>
      </c>
      <c r="Q11" s="86" t="s">
        <v>33</v>
      </c>
      <c r="R11" s="86" t="s">
        <v>20</v>
      </c>
      <c r="S11" s="86" t="s">
        <v>34</v>
      </c>
      <c r="T11" s="86" t="s">
        <v>21</v>
      </c>
      <c r="U11" s="94"/>
      <c r="V11" s="87"/>
      <c r="W11" s="87"/>
      <c r="X11" s="87"/>
      <c r="Y11" s="87"/>
      <c r="Z11" s="3"/>
      <c r="AB11" s="6"/>
      <c r="AC11"/>
    </row>
    <row r="12" spans="2:29" ht="15.75" customHeight="1">
      <c r="B12" s="87"/>
      <c r="C12" s="90"/>
      <c r="D12" s="85"/>
      <c r="E12" s="85"/>
      <c r="F12" s="85"/>
      <c r="G12" s="85"/>
      <c r="H12" s="85"/>
      <c r="I12" s="85"/>
      <c r="J12" s="85"/>
      <c r="K12" s="85"/>
      <c r="L12" s="85"/>
      <c r="M12" s="87"/>
      <c r="N12" s="87"/>
      <c r="O12" s="87"/>
      <c r="P12" s="87"/>
      <c r="Q12" s="87"/>
      <c r="R12" s="87"/>
      <c r="S12" s="87"/>
      <c r="T12" s="87"/>
      <c r="U12" s="94"/>
      <c r="V12" s="87"/>
      <c r="W12" s="87"/>
      <c r="X12" s="87"/>
      <c r="Y12" s="87"/>
      <c r="Z12" s="3"/>
      <c r="AB12" s="6"/>
      <c r="AC12"/>
    </row>
    <row r="13" spans="2:29" ht="30" customHeight="1">
      <c r="B13" s="97"/>
      <c r="C13" s="90"/>
      <c r="D13" s="85"/>
      <c r="E13" s="85"/>
      <c r="F13" s="85"/>
      <c r="G13" s="85"/>
      <c r="H13" s="85"/>
      <c r="I13" s="85"/>
      <c r="J13" s="85"/>
      <c r="K13" s="85"/>
      <c r="L13" s="85"/>
      <c r="M13" s="88"/>
      <c r="N13" s="88"/>
      <c r="O13" s="88"/>
      <c r="P13" s="88"/>
      <c r="Q13" s="88"/>
      <c r="R13" s="88"/>
      <c r="S13" s="88"/>
      <c r="T13" s="88"/>
      <c r="U13" s="95"/>
      <c r="V13" s="88"/>
      <c r="W13" s="88"/>
      <c r="X13" s="88"/>
      <c r="Y13" s="88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4"/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3">SUM(C14:N14)</f>
        <v>0</v>
      </c>
      <c r="AB14" s="33" t="str">
        <f aca="true" t="shared" si="1" ref="AB14:AB19">IF(AA14=100,"ОК"," ")</f>
        <v> </v>
      </c>
      <c r="AC14"/>
    </row>
    <row r="15" spans="2:28" s="76" customFormat="1" ht="12.75">
      <c r="B15" s="74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75"/>
      <c r="R15" s="58"/>
      <c r="S15" s="60"/>
      <c r="T15" s="58"/>
      <c r="U15" s="60"/>
      <c r="V15" s="60"/>
      <c r="W15" s="61"/>
      <c r="X15" s="60"/>
      <c r="Y15" s="60"/>
      <c r="AA15" s="77">
        <f t="shared" si="0"/>
        <v>0</v>
      </c>
      <c r="AB15" s="78" t="str">
        <f t="shared" si="1"/>
        <v> </v>
      </c>
    </row>
    <row r="16" spans="2:28" s="76" customFormat="1" ht="12.75">
      <c r="B16" s="74">
        <v>3</v>
      </c>
      <c r="C16" s="57">
        <v>92.3759</v>
      </c>
      <c r="D16" s="57">
        <v>4.0038</v>
      </c>
      <c r="E16" s="57">
        <v>0.9931</v>
      </c>
      <c r="F16" s="57">
        <v>0.1273</v>
      </c>
      <c r="G16" s="57">
        <v>0.2178</v>
      </c>
      <c r="H16" s="57">
        <v>0.0184</v>
      </c>
      <c r="I16" s="57">
        <v>0.0626</v>
      </c>
      <c r="J16" s="57">
        <v>0.0517</v>
      </c>
      <c r="K16" s="57">
        <v>0.102</v>
      </c>
      <c r="L16" s="57">
        <v>0.0127</v>
      </c>
      <c r="M16" s="57">
        <v>1.6662</v>
      </c>
      <c r="N16" s="57">
        <v>0.3685</v>
      </c>
      <c r="O16" s="57">
        <v>0.7282</v>
      </c>
      <c r="P16" s="58">
        <v>34.84</v>
      </c>
      <c r="Q16" s="75">
        <v>8321</v>
      </c>
      <c r="R16" s="58">
        <v>38.59</v>
      </c>
      <c r="S16" s="60">
        <v>9216</v>
      </c>
      <c r="T16" s="58">
        <v>49.62</v>
      </c>
      <c r="U16" s="79">
        <v>-8.4</v>
      </c>
      <c r="V16" s="60">
        <v>-6.9</v>
      </c>
      <c r="W16" s="82"/>
      <c r="X16" s="83"/>
      <c r="Y16" s="83"/>
      <c r="AA16" s="77">
        <f t="shared" si="0"/>
        <v>100</v>
      </c>
      <c r="AB16" s="78" t="str">
        <f>IF(AA16=100,"ОК"," ")</f>
        <v>ОК</v>
      </c>
    </row>
    <row r="17" spans="2:28" s="76" customFormat="1" ht="12.75">
      <c r="B17" s="74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75"/>
      <c r="R17" s="58"/>
      <c r="S17" s="60"/>
      <c r="T17" s="58"/>
      <c r="U17" s="60"/>
      <c r="V17" s="60"/>
      <c r="W17" s="82"/>
      <c r="X17" s="83"/>
      <c r="Y17" s="83"/>
      <c r="AA17" s="77">
        <f t="shared" si="0"/>
        <v>0</v>
      </c>
      <c r="AB17" s="78" t="str">
        <f t="shared" si="1"/>
        <v> </v>
      </c>
    </row>
    <row r="18" spans="2:28" s="76" customFormat="1" ht="12.75">
      <c r="B18" s="74"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75"/>
      <c r="R18" s="58"/>
      <c r="S18" s="60"/>
      <c r="T18" s="58"/>
      <c r="U18" s="60"/>
      <c r="V18" s="60"/>
      <c r="W18" s="61"/>
      <c r="X18" s="60"/>
      <c r="Y18" s="60"/>
      <c r="AA18" s="77">
        <f t="shared" si="0"/>
        <v>0</v>
      </c>
      <c r="AB18" s="78" t="str">
        <f t="shared" si="1"/>
        <v> </v>
      </c>
    </row>
    <row r="19" spans="2:28" s="76" customFormat="1" ht="12.75">
      <c r="B19" s="74"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9"/>
      <c r="R19" s="58"/>
      <c r="S19" s="60"/>
      <c r="T19" s="58"/>
      <c r="U19" s="60"/>
      <c r="V19" s="60"/>
      <c r="W19" s="82"/>
      <c r="X19" s="83"/>
      <c r="Y19" s="83"/>
      <c r="AA19" s="77">
        <f t="shared" si="0"/>
        <v>0</v>
      </c>
      <c r="AB19" s="78" t="str">
        <f t="shared" si="1"/>
        <v> </v>
      </c>
    </row>
    <row r="20" spans="2:29" ht="12.75">
      <c r="B20" s="17">
        <v>7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5"/>
      <c r="P20" s="46"/>
      <c r="Q20" s="47"/>
      <c r="R20" s="46"/>
      <c r="S20" s="47"/>
      <c r="T20" s="46"/>
      <c r="U20" s="48"/>
      <c r="V20" s="48"/>
      <c r="W20" s="45"/>
      <c r="X20" s="45"/>
      <c r="Y20" s="18"/>
      <c r="AA20" s="4">
        <f t="shared" si="0"/>
        <v>0</v>
      </c>
      <c r="AB20" s="33" t="str">
        <f aca="true" t="shared" si="2" ref="AB20:AB43">IF(AA20=100,"ОК"," ")</f>
        <v> </v>
      </c>
      <c r="AC20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5"/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t="shared" si="2"/>
        <v> </v>
      </c>
      <c r="AC21"/>
    </row>
    <row r="22" spans="2:28" s="76" customFormat="1" ht="12.75">
      <c r="B22" s="74">
        <v>9</v>
      </c>
      <c r="C22" s="57">
        <v>92.1781</v>
      </c>
      <c r="D22" s="57">
        <v>4.2289</v>
      </c>
      <c r="E22" s="57">
        <v>1.0436</v>
      </c>
      <c r="F22" s="57">
        <v>0.1381</v>
      </c>
      <c r="G22" s="57">
        <v>0.2288</v>
      </c>
      <c r="H22" s="57">
        <v>0.02</v>
      </c>
      <c r="I22" s="57">
        <v>0.0528</v>
      </c>
      <c r="J22" s="57">
        <v>0.0436</v>
      </c>
      <c r="K22" s="57">
        <v>0.1176</v>
      </c>
      <c r="L22" s="57">
        <v>0.0113</v>
      </c>
      <c r="M22" s="57">
        <v>1.5629</v>
      </c>
      <c r="N22" s="57">
        <v>0.3743</v>
      </c>
      <c r="O22" s="57">
        <v>0.7301</v>
      </c>
      <c r="P22" s="58">
        <v>34.98</v>
      </c>
      <c r="Q22" s="59">
        <v>8356</v>
      </c>
      <c r="R22" s="58">
        <v>38.73</v>
      </c>
      <c r="S22" s="60">
        <v>9252</v>
      </c>
      <c r="T22" s="58">
        <v>49.75</v>
      </c>
      <c r="U22" s="60">
        <v>-7.8</v>
      </c>
      <c r="V22" s="60">
        <v>-4.5</v>
      </c>
      <c r="W22" s="82" t="s">
        <v>62</v>
      </c>
      <c r="X22" s="83">
        <v>0.005</v>
      </c>
      <c r="Y22" s="83">
        <v>0.0001</v>
      </c>
      <c r="AA22" s="77">
        <f t="shared" si="0"/>
        <v>100</v>
      </c>
      <c r="AB22" s="78" t="str">
        <f>IF(AA22=100,"ОК"," ")</f>
        <v>ОК</v>
      </c>
    </row>
    <row r="23" spans="2:28" s="76" customFormat="1" ht="12.75">
      <c r="B23" s="74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9"/>
      <c r="R23" s="58"/>
      <c r="S23" s="60"/>
      <c r="T23" s="58"/>
      <c r="U23" s="60"/>
      <c r="V23" s="60"/>
      <c r="W23" s="61"/>
      <c r="X23" s="62"/>
      <c r="Y23" s="63"/>
      <c r="AA23" s="77">
        <f t="shared" si="0"/>
        <v>0</v>
      </c>
      <c r="AB23" s="78" t="str">
        <f>IF(AA23=100,"ОК"," ")</f>
        <v> </v>
      </c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5"/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2"/>
        <v> </v>
      </c>
      <c r="AC24"/>
    </row>
    <row r="25" spans="2:28" s="76" customFormat="1" ht="12.75">
      <c r="B25" s="74">
        <v>12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59"/>
      <c r="R25" s="58"/>
      <c r="S25" s="60"/>
      <c r="T25" s="58"/>
      <c r="U25" s="60"/>
      <c r="V25" s="60"/>
      <c r="W25" s="82"/>
      <c r="X25" s="83"/>
      <c r="Y25" s="83"/>
      <c r="AA25" s="77">
        <f t="shared" si="0"/>
        <v>0</v>
      </c>
      <c r="AB25" s="78" t="str">
        <f t="shared" si="2"/>
        <v> </v>
      </c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5"/>
      <c r="P26" s="46"/>
      <c r="Q26" s="47"/>
      <c r="R26" s="46"/>
      <c r="S26" s="47"/>
      <c r="T26" s="46"/>
      <c r="U26" s="48"/>
      <c r="V26" s="48"/>
      <c r="W26" s="45"/>
      <c r="X26" s="45"/>
      <c r="Y26" s="18"/>
      <c r="AA26" s="4">
        <f t="shared" si="0"/>
        <v>0</v>
      </c>
      <c r="AB26" s="33" t="str">
        <f t="shared" si="2"/>
        <v> </v>
      </c>
      <c r="AC26"/>
    </row>
    <row r="27" spans="2:29" ht="12.75"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9"/>
      <c r="R27" s="58"/>
      <c r="S27" s="59"/>
      <c r="T27" s="58"/>
      <c r="U27" s="60"/>
      <c r="V27" s="60"/>
      <c r="W27" s="61"/>
      <c r="X27" s="62"/>
      <c r="Y27" s="63"/>
      <c r="AA27" s="4">
        <f t="shared" si="0"/>
        <v>0</v>
      </c>
      <c r="AB27" s="33" t="str">
        <f>IF(AA27=100,"ОК"," ")</f>
        <v> </v>
      </c>
      <c r="AC27"/>
    </row>
    <row r="28" spans="2:28" s="76" customFormat="1" ht="12.75">
      <c r="B28" s="74">
        <v>15</v>
      </c>
      <c r="C28" s="57">
        <v>88.163</v>
      </c>
      <c r="D28" s="57">
        <v>3.0668</v>
      </c>
      <c r="E28" s="57">
        <v>1.368</v>
      </c>
      <c r="F28" s="57">
        <v>0.1975</v>
      </c>
      <c r="G28" s="57">
        <v>0.372</v>
      </c>
      <c r="H28" s="57">
        <v>0.0098</v>
      </c>
      <c r="I28" s="57">
        <v>0.096</v>
      </c>
      <c r="J28" s="57">
        <v>0.0778</v>
      </c>
      <c r="K28" s="57">
        <v>0.0833</v>
      </c>
      <c r="L28" s="57">
        <v>0.0124</v>
      </c>
      <c r="M28" s="57">
        <v>3.863</v>
      </c>
      <c r="N28" s="57">
        <v>2.6904</v>
      </c>
      <c r="O28" s="57">
        <v>0.7697</v>
      </c>
      <c r="P28" s="58">
        <v>33.49</v>
      </c>
      <c r="Q28" s="59">
        <v>7998</v>
      </c>
      <c r="R28" s="58">
        <v>37.07</v>
      </c>
      <c r="S28" s="59">
        <v>8854</v>
      </c>
      <c r="T28" s="58">
        <v>46.37</v>
      </c>
      <c r="U28" s="60"/>
      <c r="V28" s="79"/>
      <c r="W28" s="61"/>
      <c r="X28" s="60"/>
      <c r="Y28" s="60"/>
      <c r="AA28" s="77">
        <f t="shared" si="0"/>
        <v>99.99999999999999</v>
      </c>
      <c r="AB28" s="78" t="str">
        <f>IF(AA28=100,"ОК"," ")</f>
        <v>ОК</v>
      </c>
    </row>
    <row r="29" spans="2:28" s="76" customFormat="1" ht="12.75">
      <c r="B29" s="74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59"/>
      <c r="R29" s="58"/>
      <c r="S29" s="59"/>
      <c r="T29" s="58"/>
      <c r="U29" s="60"/>
      <c r="V29" s="79"/>
      <c r="W29" s="61"/>
      <c r="X29" s="60"/>
      <c r="Y29" s="60"/>
      <c r="AA29" s="77">
        <f t="shared" si="0"/>
        <v>0</v>
      </c>
      <c r="AB29" s="78" t="str">
        <f t="shared" si="2"/>
        <v> </v>
      </c>
    </row>
    <row r="30" spans="2:29" ht="12.75">
      <c r="B30" s="19">
        <v>17</v>
      </c>
      <c r="C30" s="1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5"/>
      <c r="P30" s="46"/>
      <c r="Q30" s="47"/>
      <c r="R30" s="46"/>
      <c r="S30" s="47"/>
      <c r="T30" s="46"/>
      <c r="U30" s="48"/>
      <c r="V30" s="48"/>
      <c r="W30" s="45"/>
      <c r="X30" s="45"/>
      <c r="Y30" s="18"/>
      <c r="AA30" s="4">
        <f t="shared" si="0"/>
        <v>0</v>
      </c>
      <c r="AB30" s="33" t="str">
        <f t="shared" si="2"/>
        <v> </v>
      </c>
      <c r="AC30"/>
    </row>
    <row r="31" spans="2:28" s="76" customFormat="1" ht="12.75">
      <c r="B31" s="74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9"/>
      <c r="R31" s="58"/>
      <c r="S31" s="59"/>
      <c r="T31" s="58"/>
      <c r="U31" s="60"/>
      <c r="V31" s="79"/>
      <c r="W31" s="61"/>
      <c r="X31" s="60"/>
      <c r="Y31" s="60"/>
      <c r="AA31" s="77">
        <f t="shared" si="0"/>
        <v>0</v>
      </c>
      <c r="AB31" s="78" t="str">
        <f>IF(AA31=100,"ОК"," ")</f>
        <v> </v>
      </c>
    </row>
    <row r="32" spans="2:29" ht="12.75">
      <c r="B32" s="19">
        <v>19</v>
      </c>
      <c r="C32" s="1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5"/>
      <c r="P32" s="46"/>
      <c r="Q32" s="47"/>
      <c r="R32" s="46"/>
      <c r="S32" s="47"/>
      <c r="T32" s="46"/>
      <c r="U32" s="48"/>
      <c r="V32" s="48"/>
      <c r="W32" s="45"/>
      <c r="X32" s="45"/>
      <c r="Y32" s="18"/>
      <c r="AA32" s="4">
        <f t="shared" si="0"/>
        <v>0</v>
      </c>
      <c r="AB32" s="33" t="str">
        <f t="shared" si="2"/>
        <v> </v>
      </c>
      <c r="AC32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5"/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2"/>
        <v> </v>
      </c>
      <c r="AC33"/>
    </row>
    <row r="34" spans="2:28" s="76" customFormat="1" ht="12.75">
      <c r="B34" s="74">
        <v>21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9"/>
      <c r="R34" s="58"/>
      <c r="S34" s="59"/>
      <c r="T34" s="58"/>
      <c r="U34" s="60"/>
      <c r="V34" s="79"/>
      <c r="W34" s="61"/>
      <c r="X34" s="60"/>
      <c r="Y34" s="60"/>
      <c r="AA34" s="77">
        <f t="shared" si="0"/>
        <v>0</v>
      </c>
      <c r="AB34" s="78" t="str">
        <f t="shared" si="2"/>
        <v> </v>
      </c>
    </row>
    <row r="35" spans="2:29" ht="12.75">
      <c r="B35" s="19">
        <v>22</v>
      </c>
      <c r="C35" s="1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5"/>
      <c r="P35" s="46"/>
      <c r="Q35" s="47"/>
      <c r="R35" s="46"/>
      <c r="S35" s="47"/>
      <c r="T35" s="46"/>
      <c r="U35" s="48"/>
      <c r="V35" s="48"/>
      <c r="W35" s="45"/>
      <c r="X35" s="45"/>
      <c r="Y35" s="18"/>
      <c r="AA35" s="4">
        <f t="shared" si="0"/>
        <v>0</v>
      </c>
      <c r="AB35" s="33" t="str">
        <f t="shared" si="2"/>
        <v> </v>
      </c>
      <c r="AC35"/>
    </row>
    <row r="36" spans="2:28" s="76" customFormat="1" ht="12.75">
      <c r="B36" s="74">
        <v>23</v>
      </c>
      <c r="C36" s="57">
        <v>92.3421</v>
      </c>
      <c r="D36" s="57">
        <v>4.0734</v>
      </c>
      <c r="E36" s="57">
        <v>1.012</v>
      </c>
      <c r="F36" s="57">
        <v>0.1295</v>
      </c>
      <c r="G36" s="57">
        <v>0.214</v>
      </c>
      <c r="H36" s="57">
        <v>0.0167</v>
      </c>
      <c r="I36" s="57">
        <v>0.0641</v>
      </c>
      <c r="J36" s="57">
        <v>0.0531</v>
      </c>
      <c r="K36" s="57">
        <v>0.1185</v>
      </c>
      <c r="L36" s="57">
        <v>0.0115</v>
      </c>
      <c r="M36" s="57">
        <v>1.6537</v>
      </c>
      <c r="N36" s="57">
        <v>0.3114</v>
      </c>
      <c r="O36" s="57">
        <v>0.7286</v>
      </c>
      <c r="P36" s="58">
        <v>34.92</v>
      </c>
      <c r="Q36" s="59">
        <v>8340</v>
      </c>
      <c r="R36" s="58">
        <v>38.66</v>
      </c>
      <c r="S36" s="59">
        <v>9235</v>
      </c>
      <c r="T36" s="58">
        <v>49.71</v>
      </c>
      <c r="U36" s="60">
        <v>-7.2</v>
      </c>
      <c r="V36" s="79">
        <v>5.8</v>
      </c>
      <c r="W36" s="61"/>
      <c r="X36" s="60"/>
      <c r="Y36" s="60"/>
      <c r="AA36" s="77">
        <f t="shared" si="0"/>
        <v>100</v>
      </c>
      <c r="AB36" s="78" t="str">
        <f>IF(AA36=100,"ОК"," ")</f>
        <v>ОК</v>
      </c>
    </row>
    <row r="37" spans="2:29" ht="12.75">
      <c r="B37" s="19">
        <v>24</v>
      </c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65"/>
      <c r="P37" s="46"/>
      <c r="Q37" s="47"/>
      <c r="R37" s="46"/>
      <c r="S37" s="47"/>
      <c r="T37" s="46"/>
      <c r="U37" s="48"/>
      <c r="V37" s="48"/>
      <c r="W37" s="45"/>
      <c r="X37" s="49"/>
      <c r="Y37" s="49"/>
      <c r="AA37" s="4">
        <f t="shared" si="0"/>
        <v>0</v>
      </c>
      <c r="AB37" s="33" t="str">
        <f t="shared" si="2"/>
        <v> </v>
      </c>
      <c r="AC37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5"/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2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5"/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2"/>
        <v> </v>
      </c>
      <c r="AC39"/>
    </row>
    <row r="40" spans="2:28" s="76" customFormat="1" ht="12.75">
      <c r="B40" s="74">
        <v>27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  <c r="Q40" s="59"/>
      <c r="R40" s="58"/>
      <c r="S40" s="59"/>
      <c r="T40" s="58"/>
      <c r="U40" s="84"/>
      <c r="V40" s="84"/>
      <c r="W40" s="61"/>
      <c r="X40" s="60"/>
      <c r="Y40" s="60"/>
      <c r="AA40" s="77">
        <f t="shared" si="0"/>
        <v>0</v>
      </c>
      <c r="AB40" s="78" t="str">
        <f t="shared" si="2"/>
        <v> </v>
      </c>
    </row>
    <row r="41" spans="2:29" ht="12.75">
      <c r="B41" s="19">
        <v>28</v>
      </c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65"/>
      <c r="P41" s="46"/>
      <c r="Q41" s="47"/>
      <c r="R41" s="46"/>
      <c r="S41" s="47"/>
      <c r="T41" s="46"/>
      <c r="U41" s="48"/>
      <c r="V41" s="48"/>
      <c r="W41" s="45"/>
      <c r="X41" s="45"/>
      <c r="Y41" s="18"/>
      <c r="AA41" s="4">
        <f t="shared" si="0"/>
        <v>0</v>
      </c>
      <c r="AB41" s="33" t="str">
        <f t="shared" si="2"/>
        <v> </v>
      </c>
      <c r="AC41"/>
    </row>
    <row r="42" spans="2:28" s="76" customFormat="1" ht="12.75">
      <c r="B42" s="74">
        <v>29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  <c r="Q42" s="59"/>
      <c r="R42" s="58"/>
      <c r="S42" s="59"/>
      <c r="T42" s="58"/>
      <c r="U42" s="60"/>
      <c r="V42" s="79"/>
      <c r="W42" s="61"/>
      <c r="X42" s="60"/>
      <c r="Y42" s="60"/>
      <c r="AA42" s="77">
        <f t="shared" si="0"/>
        <v>0</v>
      </c>
      <c r="AB42" s="78" t="str">
        <f t="shared" si="2"/>
        <v> </v>
      </c>
    </row>
    <row r="43" spans="2:28" s="76" customFormat="1" ht="12.75">
      <c r="B43" s="74">
        <v>30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59"/>
      <c r="R43" s="58"/>
      <c r="S43" s="59"/>
      <c r="T43" s="58"/>
      <c r="U43" s="60"/>
      <c r="V43" s="79"/>
      <c r="W43" s="62"/>
      <c r="X43" s="60"/>
      <c r="Y43" s="60"/>
      <c r="AA43" s="77">
        <f t="shared" si="0"/>
        <v>0</v>
      </c>
      <c r="AB43" s="78" t="str">
        <f t="shared" si="2"/>
        <v> </v>
      </c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24.75" customHeight="1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67"/>
      <c r="M46" s="13"/>
      <c r="N46" s="13"/>
      <c r="O46" s="13"/>
      <c r="P46" s="13" t="s">
        <v>59</v>
      </c>
      <c r="Q46" s="13"/>
      <c r="R46" s="13"/>
      <c r="S46" s="13"/>
      <c r="T46" s="66"/>
      <c r="U46" s="67"/>
      <c r="V46" s="67"/>
      <c r="W46" s="98">
        <v>42613</v>
      </c>
      <c r="X46" s="99"/>
      <c r="Y46" s="68"/>
      <c r="AC46" s="69"/>
    </row>
    <row r="47" spans="4:29" s="1" customFormat="1" ht="12.75">
      <c r="D47" s="1" t="s">
        <v>27</v>
      </c>
      <c r="M47" s="2" t="s">
        <v>0</v>
      </c>
      <c r="O47" s="2"/>
      <c r="P47" s="70" t="s">
        <v>29</v>
      </c>
      <c r="Q47" s="70"/>
      <c r="T47" s="2"/>
      <c r="U47" s="2"/>
      <c r="W47" s="2"/>
      <c r="X47" s="2" t="s">
        <v>16</v>
      </c>
      <c r="AC47" s="69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67"/>
      <c r="M48" s="67"/>
      <c r="N48" s="13"/>
      <c r="O48" s="13" t="s">
        <v>1</v>
      </c>
      <c r="P48" s="13" t="s">
        <v>60</v>
      </c>
      <c r="Q48" s="13"/>
      <c r="R48" s="13"/>
      <c r="S48" s="13"/>
      <c r="T48" s="13"/>
      <c r="U48" s="67"/>
      <c r="V48" s="67"/>
      <c r="W48" s="98">
        <v>42613</v>
      </c>
      <c r="X48" s="99"/>
      <c r="Y48" s="13"/>
      <c r="AC48" s="69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U49" s="2"/>
      <c r="W49" s="2"/>
      <c r="X49" s="1" t="s">
        <v>16</v>
      </c>
      <c r="AC49" s="69"/>
    </row>
    <row r="53" spans="3:10" ht="12.75">
      <c r="C53" s="50"/>
      <c r="D53" s="39" t="s">
        <v>43</v>
      </c>
      <c r="E53" s="39"/>
      <c r="F53" s="39"/>
      <c r="G53" s="39"/>
      <c r="H53" s="39"/>
      <c r="I53" s="39"/>
      <c r="J53" s="39"/>
    </row>
  </sheetData>
  <sheetProtection/>
  <mergeCells count="31">
    <mergeCell ref="R11:R13"/>
    <mergeCell ref="Q11:Q13"/>
    <mergeCell ref="W48:X48"/>
    <mergeCell ref="C10:N10"/>
    <mergeCell ref="T11:T13"/>
    <mergeCell ref="O10:T10"/>
    <mergeCell ref="V10:V13"/>
    <mergeCell ref="W46:X46"/>
    <mergeCell ref="P11:P13"/>
    <mergeCell ref="O11:O13"/>
    <mergeCell ref="X10:X13"/>
    <mergeCell ref="C11:C13"/>
    <mergeCell ref="C6:AA6"/>
    <mergeCell ref="Y10:Y13"/>
    <mergeCell ref="U10:U13"/>
    <mergeCell ref="D11:D13"/>
    <mergeCell ref="G11:G13"/>
    <mergeCell ref="I11:I13"/>
    <mergeCell ref="B7:Y7"/>
    <mergeCell ref="B10:B13"/>
    <mergeCell ref="F11:F13"/>
    <mergeCell ref="L11:L13"/>
    <mergeCell ref="S11:S13"/>
    <mergeCell ref="J11:J13"/>
    <mergeCell ref="M11:M13"/>
    <mergeCell ref="N11:N13"/>
    <mergeCell ref="B8:Y8"/>
    <mergeCell ref="K11:K13"/>
    <mergeCell ref="E11:E13"/>
    <mergeCell ref="W10:W13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4" zoomScaleNormal="84" zoomScaleSheetLayoutView="80" workbookViewId="0" topLeftCell="A22">
      <selection activeCell="G37" sqref="G3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52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13" t="s">
        <v>36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22"/>
    </row>
    <row r="6" spans="2:25" ht="18" customHeight="1">
      <c r="B6" s="114" t="s">
        <v>55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24"/>
    </row>
    <row r="7" spans="2:25" ht="18" customHeight="1">
      <c r="B7" s="116" t="s">
        <v>61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23"/>
    </row>
    <row r="8" spans="2:25" ht="18" customHeight="1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86" t="s">
        <v>26</v>
      </c>
      <c r="C10" s="100" t="s">
        <v>40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3" t="s">
        <v>41</v>
      </c>
      <c r="X10" s="104" t="s">
        <v>44</v>
      </c>
      <c r="Y10" s="26"/>
      <c r="Z10"/>
    </row>
    <row r="11" spans="2:26" ht="48.75" customHeight="1">
      <c r="B11" s="87"/>
      <c r="C11" s="90" t="s">
        <v>56</v>
      </c>
      <c r="D11" s="85" t="s">
        <v>58</v>
      </c>
      <c r="E11" s="85" t="s">
        <v>57</v>
      </c>
      <c r="F11" s="85"/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6"/>
      <c r="S11" s="86"/>
      <c r="T11" s="86"/>
      <c r="U11" s="86"/>
      <c r="V11" s="110"/>
      <c r="W11" s="103"/>
      <c r="X11" s="105"/>
      <c r="Y11" s="26"/>
      <c r="Z11"/>
    </row>
    <row r="12" spans="2:26" ht="15.75" customHeight="1">
      <c r="B12" s="87"/>
      <c r="C12" s="90"/>
      <c r="D12" s="85"/>
      <c r="E12" s="85"/>
      <c r="F12" s="85"/>
      <c r="G12" s="85"/>
      <c r="H12" s="85"/>
      <c r="I12" s="85"/>
      <c r="J12" s="85"/>
      <c r="K12" s="85"/>
      <c r="L12" s="85"/>
      <c r="M12" s="87"/>
      <c r="N12" s="87"/>
      <c r="O12" s="87"/>
      <c r="P12" s="87"/>
      <c r="Q12" s="87"/>
      <c r="R12" s="87"/>
      <c r="S12" s="87"/>
      <c r="T12" s="87"/>
      <c r="U12" s="87"/>
      <c r="V12" s="111"/>
      <c r="W12" s="103"/>
      <c r="X12" s="105"/>
      <c r="Y12" s="26"/>
      <c r="Z12"/>
    </row>
    <row r="13" spans="2:26" ht="30" customHeight="1">
      <c r="B13" s="97"/>
      <c r="C13" s="90"/>
      <c r="D13" s="85"/>
      <c r="E13" s="85"/>
      <c r="F13" s="85"/>
      <c r="G13" s="85"/>
      <c r="H13" s="85"/>
      <c r="I13" s="85"/>
      <c r="J13" s="85"/>
      <c r="K13" s="85"/>
      <c r="L13" s="85"/>
      <c r="M13" s="88"/>
      <c r="N13" s="88"/>
      <c r="O13" s="88"/>
      <c r="P13" s="88"/>
      <c r="Q13" s="88"/>
      <c r="R13" s="88"/>
      <c r="S13" s="88"/>
      <c r="T13" s="88"/>
      <c r="U13" s="88"/>
      <c r="V13" s="112"/>
      <c r="W13" s="103"/>
      <c r="X13" s="106"/>
      <c r="Y13" s="26"/>
      <c r="Z13"/>
    </row>
    <row r="14" spans="2:27" ht="15.75" customHeight="1">
      <c r="B14" s="17">
        <v>1</v>
      </c>
      <c r="C14" s="72">
        <v>32172.2</v>
      </c>
      <c r="D14" s="72">
        <v>6859.18</v>
      </c>
      <c r="E14" s="72">
        <v>17325.25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6">
        <f>SUM(C14:V14)</f>
        <v>56356.630000000005</v>
      </c>
      <c r="X14" s="52">
        <v>33.71</v>
      </c>
      <c r="Y14" s="27"/>
      <c r="Z14" s="108" t="s">
        <v>45</v>
      </c>
      <c r="AA14" s="108"/>
    </row>
    <row r="15" spans="2:27" ht="15.75">
      <c r="B15" s="17">
        <v>2</v>
      </c>
      <c r="C15" s="72">
        <v>35183.88</v>
      </c>
      <c r="D15" s="72">
        <v>6490.12</v>
      </c>
      <c r="E15" s="72">
        <v>24259.35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6">
        <f aca="true" t="shared" si="0" ref="W15:W43">SUM(C15:V15)</f>
        <v>65933.35</v>
      </c>
      <c r="X15" s="34">
        <f>IF(Паспорт!P15&gt;0,Паспорт!P15,X14)</f>
        <v>33.71</v>
      </c>
      <c r="Y15" s="27"/>
      <c r="Z15" s="108"/>
      <c r="AA15" s="108"/>
    </row>
    <row r="16" spans="2:27" ht="15.75">
      <c r="B16" s="17">
        <v>3</v>
      </c>
      <c r="C16" s="72">
        <v>37953.14</v>
      </c>
      <c r="D16" s="72">
        <v>8099.76</v>
      </c>
      <c r="E16" s="72">
        <v>21500.98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6">
        <f t="shared" si="0"/>
        <v>67553.88</v>
      </c>
      <c r="X16" s="34">
        <f>IF(Паспорт!P16&gt;0,Паспорт!P16,X15)</f>
        <v>34.84</v>
      </c>
      <c r="Y16" s="27"/>
      <c r="Z16" s="108"/>
      <c r="AA16" s="108"/>
    </row>
    <row r="17" spans="2:27" ht="15.75">
      <c r="B17" s="17">
        <v>4</v>
      </c>
      <c r="C17" s="72">
        <v>35623.46</v>
      </c>
      <c r="D17" s="72">
        <v>9760.02</v>
      </c>
      <c r="E17" s="72">
        <v>24367.71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6">
        <f t="shared" si="0"/>
        <v>69751.19</v>
      </c>
      <c r="X17" s="34">
        <f>IF(Паспорт!P17&gt;0,Паспорт!P17,X16)</f>
        <v>34.84</v>
      </c>
      <c r="Y17" s="27"/>
      <c r="Z17" s="108"/>
      <c r="AA17" s="108"/>
    </row>
    <row r="18" spans="2:27" ht="15.75">
      <c r="B18" s="17">
        <v>5</v>
      </c>
      <c r="C18" s="72">
        <v>34833.15</v>
      </c>
      <c r="D18" s="72">
        <v>9453.57</v>
      </c>
      <c r="E18" s="72">
        <v>18711.77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>
        <f t="shared" si="0"/>
        <v>62998.490000000005</v>
      </c>
      <c r="X18" s="34">
        <f>IF(Паспорт!P18&gt;0,Паспорт!P18,X17)</f>
        <v>34.84</v>
      </c>
      <c r="Y18" s="27"/>
      <c r="Z18" s="108"/>
      <c r="AA18" s="108"/>
    </row>
    <row r="19" spans="2:27" ht="15.75" customHeight="1">
      <c r="B19" s="17">
        <v>6</v>
      </c>
      <c r="C19" s="72">
        <v>39403.47</v>
      </c>
      <c r="D19" s="72">
        <v>11110.15</v>
      </c>
      <c r="E19" s="72">
        <v>34228.14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6">
        <f t="shared" si="0"/>
        <v>84741.76000000001</v>
      </c>
      <c r="X19" s="34">
        <f>IF(Паспорт!P19&gt;0,Паспорт!P19,X18)</f>
        <v>34.84</v>
      </c>
      <c r="Y19" s="27"/>
      <c r="Z19" s="108"/>
      <c r="AA19" s="108"/>
    </row>
    <row r="20" spans="2:27" ht="15.75">
      <c r="B20" s="17">
        <v>7</v>
      </c>
      <c r="C20" s="72">
        <v>36542.97</v>
      </c>
      <c r="D20" s="72">
        <v>8320.54</v>
      </c>
      <c r="E20" s="72">
        <v>22151.18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6">
        <f t="shared" si="0"/>
        <v>67014.69</v>
      </c>
      <c r="X20" s="34">
        <f>IF(Паспорт!P20&gt;0,Паспорт!P20,X19)</f>
        <v>34.84</v>
      </c>
      <c r="Y20" s="27"/>
      <c r="Z20" s="108"/>
      <c r="AA20" s="108"/>
    </row>
    <row r="21" spans="2:27" ht="15.75">
      <c r="B21" s="17">
        <v>8</v>
      </c>
      <c r="C21" s="72">
        <v>28740.87</v>
      </c>
      <c r="D21" s="72">
        <v>6774.05</v>
      </c>
      <c r="E21" s="72">
        <v>9326.45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6">
        <f t="shared" si="0"/>
        <v>44841.369999999995</v>
      </c>
      <c r="X21" s="34">
        <f>IF(Паспорт!P21&gt;0,Паспорт!P21,X20)</f>
        <v>34.84</v>
      </c>
      <c r="Y21" s="27"/>
      <c r="Z21" s="108"/>
      <c r="AA21" s="108"/>
    </row>
    <row r="22" spans="2:26" ht="15" customHeight="1">
      <c r="B22" s="17">
        <v>9</v>
      </c>
      <c r="C22" s="72">
        <v>31591.75</v>
      </c>
      <c r="D22" s="72">
        <v>6567.46</v>
      </c>
      <c r="E22" s="72">
        <v>7364.64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6">
        <f t="shared" si="0"/>
        <v>45523.85</v>
      </c>
      <c r="X22" s="34">
        <f>IF(Паспорт!P22&gt;0,Паспорт!P22,X21)</f>
        <v>34.98</v>
      </c>
      <c r="Y22" s="27"/>
      <c r="Z22" s="32"/>
    </row>
    <row r="23" spans="2:26" ht="15.75">
      <c r="B23" s="17">
        <v>10</v>
      </c>
      <c r="C23" s="72">
        <v>30007.74</v>
      </c>
      <c r="D23" s="72">
        <v>10863.76</v>
      </c>
      <c r="E23" s="72">
        <v>6796.48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6">
        <f t="shared" si="0"/>
        <v>47667.979999999996</v>
      </c>
      <c r="X23" s="34">
        <f>IF(Паспорт!P23&gt;0,Паспорт!P23,X22)</f>
        <v>34.98</v>
      </c>
      <c r="Y23" s="27"/>
      <c r="Z23" s="32"/>
    </row>
    <row r="24" spans="2:26" ht="15.75">
      <c r="B24" s="17">
        <v>11</v>
      </c>
      <c r="C24" s="72">
        <v>29796.46</v>
      </c>
      <c r="D24" s="72">
        <v>12199.75</v>
      </c>
      <c r="E24" s="72">
        <v>6122.76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6">
        <f t="shared" si="0"/>
        <v>48118.97</v>
      </c>
      <c r="X24" s="34">
        <f>IF(Паспорт!P24&gt;0,Паспорт!P24,X23)</f>
        <v>34.98</v>
      </c>
      <c r="Y24" s="27"/>
      <c r="Z24" s="32"/>
    </row>
    <row r="25" spans="2:26" ht="15.75">
      <c r="B25" s="17">
        <v>12</v>
      </c>
      <c r="C25" s="72">
        <v>31497.02</v>
      </c>
      <c r="D25" s="72">
        <v>10055.64</v>
      </c>
      <c r="E25" s="72">
        <v>8308.17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6">
        <f t="shared" si="0"/>
        <v>49860.83</v>
      </c>
      <c r="X25" s="34">
        <f>IF(Паспорт!P25&gt;0,Паспорт!P25,X24)</f>
        <v>34.98</v>
      </c>
      <c r="Y25" s="27"/>
      <c r="Z25" s="32"/>
    </row>
    <row r="26" spans="2:26" ht="15.75">
      <c r="B26" s="17">
        <v>13</v>
      </c>
      <c r="C26" s="72">
        <v>29021.07</v>
      </c>
      <c r="D26" s="72">
        <v>11871.2</v>
      </c>
      <c r="E26" s="72">
        <v>21090.11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6">
        <f t="shared" si="0"/>
        <v>61982.380000000005</v>
      </c>
      <c r="X26" s="34">
        <f>IF(Паспорт!P26&gt;0,Паспорт!P26,X25)</f>
        <v>34.98</v>
      </c>
      <c r="Y26" s="27"/>
      <c r="Z26" s="32"/>
    </row>
    <row r="27" spans="2:26" ht="15.75">
      <c r="B27" s="17">
        <v>14</v>
      </c>
      <c r="C27" s="72">
        <v>35117.21</v>
      </c>
      <c r="D27" s="72">
        <v>11260.79</v>
      </c>
      <c r="E27" s="72">
        <v>49884.45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6">
        <f t="shared" si="0"/>
        <v>96262.45</v>
      </c>
      <c r="X27" s="34">
        <f>IF(Паспорт!P27&gt;0,Паспорт!P27,X26)</f>
        <v>34.98</v>
      </c>
      <c r="Y27" s="27"/>
      <c r="Z27" s="32"/>
    </row>
    <row r="28" spans="2:26" ht="15.75">
      <c r="B28" s="17">
        <v>15</v>
      </c>
      <c r="C28" s="72">
        <v>36846.33</v>
      </c>
      <c r="D28" s="72">
        <v>9523.68</v>
      </c>
      <c r="E28" s="72">
        <v>50195.76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6">
        <f t="shared" si="0"/>
        <v>96565.77</v>
      </c>
      <c r="X28" s="34">
        <f>IF(Паспорт!P28&gt;0,Паспорт!P28,X27)</f>
        <v>33.49</v>
      </c>
      <c r="Y28" s="27"/>
      <c r="Z28" s="32"/>
    </row>
    <row r="29" spans="2:26" ht="15.75">
      <c r="B29" s="19">
        <v>16</v>
      </c>
      <c r="C29" s="72">
        <v>32247.88</v>
      </c>
      <c r="D29" s="72">
        <v>11305.71</v>
      </c>
      <c r="E29" s="72">
        <v>31223.12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6">
        <f t="shared" si="0"/>
        <v>74776.70999999999</v>
      </c>
      <c r="X29" s="34">
        <f>IF(Паспорт!P29&gt;0,Паспорт!P29,X28)</f>
        <v>33.49</v>
      </c>
      <c r="Y29" s="27"/>
      <c r="Z29" s="32"/>
    </row>
    <row r="30" spans="2:26" ht="15.75">
      <c r="B30" s="19">
        <v>17</v>
      </c>
      <c r="C30" s="72">
        <v>30657.96</v>
      </c>
      <c r="D30" s="72">
        <v>13032.76</v>
      </c>
      <c r="E30" s="72">
        <v>19852.65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6">
        <f t="shared" si="0"/>
        <v>63543.37</v>
      </c>
      <c r="X30" s="34">
        <f>IF(Паспорт!P30&gt;0,Паспорт!P30,X29)</f>
        <v>33.49</v>
      </c>
      <c r="Y30" s="27"/>
      <c r="Z30" s="32"/>
    </row>
    <row r="31" spans="2:26" ht="15.75">
      <c r="B31" s="19">
        <v>18</v>
      </c>
      <c r="C31" s="72">
        <v>33023.73</v>
      </c>
      <c r="D31" s="72">
        <v>12471.68</v>
      </c>
      <c r="E31" s="72">
        <v>28997.86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6">
        <f t="shared" si="0"/>
        <v>74493.27</v>
      </c>
      <c r="X31" s="34">
        <f>IF(Паспорт!P31&gt;0,Паспорт!P31,X30)</f>
        <v>33.49</v>
      </c>
      <c r="Y31" s="27"/>
      <c r="Z31" s="32"/>
    </row>
    <row r="32" spans="2:26" ht="15.75">
      <c r="B32" s="19">
        <v>19</v>
      </c>
      <c r="C32" s="72">
        <v>33282.55</v>
      </c>
      <c r="D32" s="72">
        <v>13179.99</v>
      </c>
      <c r="E32" s="72">
        <v>30034.01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6">
        <f t="shared" si="0"/>
        <v>76496.55</v>
      </c>
      <c r="X32" s="34">
        <f>IF(Паспорт!P32&gt;0,Паспорт!P32,X31)</f>
        <v>33.49</v>
      </c>
      <c r="Y32" s="27"/>
      <c r="Z32" s="32"/>
    </row>
    <row r="33" spans="2:26" ht="15.75">
      <c r="B33" s="19">
        <v>20</v>
      </c>
      <c r="C33" s="72">
        <v>29647.85</v>
      </c>
      <c r="D33" s="72">
        <v>12601.16</v>
      </c>
      <c r="E33" s="72">
        <v>28904.16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6">
        <f t="shared" si="0"/>
        <v>71153.17</v>
      </c>
      <c r="X33" s="34">
        <f>IF(Паспорт!P33&gt;0,Паспорт!P33,X32)</f>
        <v>33.49</v>
      </c>
      <c r="Y33" s="27"/>
      <c r="Z33" s="32"/>
    </row>
    <row r="34" spans="2:26" ht="15.75">
      <c r="B34" s="19">
        <v>21</v>
      </c>
      <c r="C34" s="72">
        <v>30646.45</v>
      </c>
      <c r="D34" s="72">
        <v>10800.81</v>
      </c>
      <c r="E34" s="72">
        <v>32912.69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6">
        <f t="shared" si="0"/>
        <v>74359.95000000001</v>
      </c>
      <c r="X34" s="34">
        <f>IF(Паспорт!P34&gt;0,Паспорт!P34,X33)</f>
        <v>33.49</v>
      </c>
      <c r="Y34" s="27"/>
      <c r="Z34" s="32"/>
    </row>
    <row r="35" spans="2:26" ht="15.75">
      <c r="B35" s="19">
        <v>22</v>
      </c>
      <c r="C35" s="72">
        <v>31758.52</v>
      </c>
      <c r="D35" s="72">
        <v>8851.38</v>
      </c>
      <c r="E35" s="72">
        <v>24724.81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6">
        <f t="shared" si="0"/>
        <v>65334.71000000001</v>
      </c>
      <c r="X35" s="34">
        <f>IF(Паспорт!P35&gt;0,Паспорт!P35,X34)</f>
        <v>33.49</v>
      </c>
      <c r="Y35" s="27"/>
      <c r="Z35" s="32"/>
    </row>
    <row r="36" spans="2:26" ht="15.75">
      <c r="B36" s="19">
        <v>23</v>
      </c>
      <c r="C36" s="72">
        <v>28564.3</v>
      </c>
      <c r="D36" s="72">
        <v>10805.62</v>
      </c>
      <c r="E36" s="72">
        <v>14514.65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6">
        <f t="shared" si="0"/>
        <v>53884.57</v>
      </c>
      <c r="X36" s="34">
        <f>IF(Паспорт!P36&gt;0,Паспорт!P36,X35)</f>
        <v>34.92</v>
      </c>
      <c r="Y36" s="27"/>
      <c r="Z36" s="32"/>
    </row>
    <row r="37" spans="2:26" ht="15.75">
      <c r="B37" s="19">
        <v>24</v>
      </c>
      <c r="C37" s="72">
        <v>28344.57</v>
      </c>
      <c r="D37" s="72">
        <v>12059.41</v>
      </c>
      <c r="E37" s="72">
        <v>16058.13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6">
        <f t="shared" si="0"/>
        <v>56462.10999999999</v>
      </c>
      <c r="X37" s="34">
        <f>IF(Паспорт!P37&gt;0,Паспорт!P37,X36)</f>
        <v>34.92</v>
      </c>
      <c r="Y37" s="27"/>
      <c r="Z37" s="32"/>
    </row>
    <row r="38" spans="2:26" ht="15.75">
      <c r="B38" s="19">
        <v>25</v>
      </c>
      <c r="C38" s="72">
        <v>28733.28</v>
      </c>
      <c r="D38" s="72">
        <v>12093.39</v>
      </c>
      <c r="E38" s="72">
        <v>12145.84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6">
        <f t="shared" si="0"/>
        <v>52972.509999999995</v>
      </c>
      <c r="X38" s="34">
        <f>IF(Паспорт!P38&gt;0,Паспорт!P38,X37)</f>
        <v>34.92</v>
      </c>
      <c r="Y38" s="27"/>
      <c r="Z38" s="32"/>
    </row>
    <row r="39" spans="2:26" ht="15.75">
      <c r="B39" s="19">
        <v>26</v>
      </c>
      <c r="C39" s="72">
        <v>28145.22</v>
      </c>
      <c r="D39" s="72">
        <v>12694.28</v>
      </c>
      <c r="E39" s="72">
        <v>13678.75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6">
        <f t="shared" si="0"/>
        <v>54518.25</v>
      </c>
      <c r="X39" s="34">
        <f>IF(Паспорт!P39&gt;0,Паспорт!P39,X38)</f>
        <v>34.92</v>
      </c>
      <c r="Y39" s="27"/>
      <c r="Z39" s="32"/>
    </row>
    <row r="40" spans="2:26" ht="15.75">
      <c r="B40" s="19">
        <v>27</v>
      </c>
      <c r="C40" s="72">
        <v>27700</v>
      </c>
      <c r="D40" s="72">
        <v>13101.12</v>
      </c>
      <c r="E40" s="72">
        <v>12922.58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6">
        <f t="shared" si="0"/>
        <v>53723.700000000004</v>
      </c>
      <c r="X40" s="34">
        <f>IF(Паспорт!P40&gt;0,Паспорт!P40,X39)</f>
        <v>34.92</v>
      </c>
      <c r="Y40" s="27"/>
      <c r="Z40" s="32"/>
    </row>
    <row r="41" spans="2:26" ht="15.75">
      <c r="B41" s="19">
        <v>28</v>
      </c>
      <c r="C41" s="72">
        <v>27680.12</v>
      </c>
      <c r="D41" s="72">
        <v>10692.95</v>
      </c>
      <c r="E41" s="72">
        <v>14759.19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6">
        <f t="shared" si="0"/>
        <v>53132.26</v>
      </c>
      <c r="X41" s="34">
        <f>IF(Паспорт!P41&gt;0,Паспорт!P41,X40)</f>
        <v>34.92</v>
      </c>
      <c r="Y41" s="27"/>
      <c r="Z41" s="32"/>
    </row>
    <row r="42" spans="2:26" ht="14.25" customHeight="1">
      <c r="B42" s="19">
        <v>29</v>
      </c>
      <c r="C42" s="72">
        <v>29973.8</v>
      </c>
      <c r="D42" s="72">
        <v>9774.81</v>
      </c>
      <c r="E42" s="72">
        <v>17847.54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6">
        <f t="shared" si="0"/>
        <v>57596.15</v>
      </c>
      <c r="X42" s="34">
        <f>IF(Паспорт!P42&gt;0,Паспорт!P42,X41)</f>
        <v>34.92</v>
      </c>
      <c r="Y42" s="27"/>
      <c r="Z42" s="32"/>
    </row>
    <row r="43" spans="2:26" ht="15.75" customHeight="1">
      <c r="B43" s="19">
        <v>30</v>
      </c>
      <c r="C43" s="72">
        <v>29089.85</v>
      </c>
      <c r="D43" s="72">
        <v>12701.13</v>
      </c>
      <c r="E43" s="72">
        <v>17510.43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6">
        <f t="shared" si="0"/>
        <v>59301.409999999996</v>
      </c>
      <c r="X43" s="34">
        <f>IF(Паспорт!P43&gt;0,Паспорт!P43,X42)</f>
        <v>34.92</v>
      </c>
      <c r="Y43" s="27"/>
      <c r="Z43" s="32"/>
    </row>
    <row r="44" spans="2:26" ht="17.25" customHeight="1">
      <c r="B44" s="19">
        <v>31</v>
      </c>
      <c r="C44" s="72">
        <v>27976.27</v>
      </c>
      <c r="D44" s="72">
        <v>12621.86</v>
      </c>
      <c r="E44" s="72">
        <v>20163.7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36">
        <f>SUM(C44:V44)</f>
        <v>60761.83</v>
      </c>
      <c r="X44" s="34">
        <f>IF(Паспорт!P44&gt;0,Паспорт!P44,X43)</f>
        <v>34.92</v>
      </c>
      <c r="Y44" s="27"/>
      <c r="Z44" s="32"/>
    </row>
    <row r="45" spans="2:27" ht="66" customHeight="1">
      <c r="B45" s="19" t="s">
        <v>41</v>
      </c>
      <c r="C45" s="80">
        <f>SUM(C14:C44)</f>
        <v>981803.0700000001</v>
      </c>
      <c r="D45" s="80">
        <f>SUM(D14:D44)</f>
        <v>327997.73</v>
      </c>
      <c r="E45" s="81">
        <f>SUM(E14:E44)</f>
        <v>657883.3099999999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>SUM(W14:W44)</f>
        <v>1967684.1099999999</v>
      </c>
      <c r="X45" s="35">
        <f>SUMPRODUCT(X14:X44,W14:W44)/SUM(W14:W44)</f>
        <v>34.40565290614661</v>
      </c>
      <c r="Y45" s="31"/>
      <c r="Z45" s="109" t="s">
        <v>42</v>
      </c>
      <c r="AA45" s="109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29"/>
      <c r="Z47"/>
    </row>
    <row r="48" spans="3:4" ht="12.75">
      <c r="C48" s="1"/>
      <c r="D48" s="1"/>
    </row>
    <row r="49" spans="3:29" s="1" customFormat="1" ht="15">
      <c r="C49" s="13" t="s">
        <v>49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50</v>
      </c>
      <c r="Q49" s="13"/>
      <c r="R49" s="13"/>
      <c r="S49" s="13"/>
      <c r="T49" s="66"/>
      <c r="U49" s="67"/>
      <c r="V49" s="67"/>
      <c r="W49" s="98"/>
      <c r="X49" s="99"/>
      <c r="Y49" s="73"/>
      <c r="AC49" s="69"/>
    </row>
    <row r="50" spans="3:25" ht="12.75">
      <c r="C50" s="1"/>
      <c r="D50" s="1" t="s">
        <v>38</v>
      </c>
      <c r="O50" s="2"/>
      <c r="P50" s="16" t="s">
        <v>29</v>
      </c>
      <c r="Q50" s="16"/>
      <c r="T50" t="s">
        <v>0</v>
      </c>
      <c r="V50" t="s">
        <v>16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53</v>
      </c>
      <c r="Q51" s="14"/>
      <c r="R51" s="14"/>
      <c r="S51" s="14"/>
      <c r="T51" s="14"/>
      <c r="U51" s="14"/>
      <c r="V51" s="14"/>
      <c r="W51" s="71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T52" t="s">
        <v>0</v>
      </c>
      <c r="V52" t="s">
        <v>16</v>
      </c>
      <c r="Y52" s="2"/>
    </row>
  </sheetData>
  <sheetProtection/>
  <mergeCells count="32">
    <mergeCell ref="C10:V10"/>
    <mergeCell ref="J11:J13"/>
    <mergeCell ref="T11:T13"/>
    <mergeCell ref="U11:U13"/>
    <mergeCell ref="R11:R13"/>
    <mergeCell ref="S11:S13"/>
    <mergeCell ref="W49:X49"/>
    <mergeCell ref="C5:X5"/>
    <mergeCell ref="B6:X6"/>
    <mergeCell ref="B7:X7"/>
    <mergeCell ref="B8:X8"/>
    <mergeCell ref="D11:D13"/>
    <mergeCell ref="F11:F13"/>
    <mergeCell ref="G11:G13"/>
    <mergeCell ref="K11:K13"/>
    <mergeCell ref="L11:L13"/>
    <mergeCell ref="B10:B13"/>
    <mergeCell ref="V11:V13"/>
    <mergeCell ref="N11:N13"/>
    <mergeCell ref="O11:O13"/>
    <mergeCell ref="I11:I13"/>
    <mergeCell ref="C11:C13"/>
    <mergeCell ref="W10:W13"/>
    <mergeCell ref="X10:X13"/>
    <mergeCell ref="M11:M13"/>
    <mergeCell ref="H11:H13"/>
    <mergeCell ref="C47:X47"/>
    <mergeCell ref="Z14:AA21"/>
    <mergeCell ref="P11:P13"/>
    <mergeCell ref="Q11:Q13"/>
    <mergeCell ref="Z45:AA45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2016-06-30T10:29:24Z</cp:lastPrinted>
  <dcterms:created xsi:type="dcterms:W3CDTF">2010-01-29T08:37:16Z</dcterms:created>
  <dcterms:modified xsi:type="dcterms:W3CDTF">2016-08-30T06:55:14Z</dcterms:modified>
  <cp:category/>
  <cp:version/>
  <cp:contentType/>
  <cp:contentStatus/>
</cp:coreProperties>
</file>