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<sst xmlns="http://schemas.openxmlformats.org/spreadsheetml/2006/main" count="77" uniqueCount="60">
  <si>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</si>
  <si>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</si>
  <si>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</si>
  <si>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</si>
  <si>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</si>
  <si>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</si>
  <si>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</si>
  <si>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</si>
  <si>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</si>
  <si>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</si>
  <si>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</si>
  <si>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</si>
  <si>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</si>
  <si>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</si>
  <si>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</si>
  <si>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</si>
  <si>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</si>
  <si>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</si>
  <si>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</si>
  <si>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</si>
  <si>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</si>
  <si>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</si>
  <si>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</si>
  <si>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</si>
  <si>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</si>
  <si>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</si>
  <si>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</si>
  <si>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</si>
  <si>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</si>
  <si>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</si>
  <si>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</si>
  <si>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</si>
  <si>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</si>
  <si>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</si>
  <si>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</si>
  <si>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</si>
  <si>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</si>
  <si>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</si>
  <si>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</si>
  <si>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</si>
  <si>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</si>
  <si>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</si>
  <si>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</si>
  <si>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</si>
  <si>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</si>
  <si>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</si>
  <si>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</si>
  <si>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</si>
  <si>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</si>
  <si>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</si>
  <si>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</si>
  <si>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ПАТ "Луганськгаз"     </t>
    </r>
    <r>
      <rPr>
        <sz val="12"/>
        <color indexed="10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ГРС Лиссода </t>
    </r>
  </si>
  <si>
    <t>ГРС Лиссода</t>
  </si>
  <si>
    <t xml:space="preserve"> Ісаєв В.С.</t>
  </si>
  <si>
    <t xml:space="preserve">Ю.О.Головко </t>
  </si>
  <si>
    <t xml:space="preserve">М.О.Єрьоменко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</si>
  <si>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</si>
  <si>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t xml:space="preserve">    з газопроводу   Луганськ-Лисичанськ-Рубіжне      за період з   01.08.2016р. по 31.08.2016р.</t>
  </si>
  <si>
    <t>31.08.2016р.</t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</si>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</sst>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0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1" fillId="0" borderId="20" xfId="0" applyFont="1" applyBorder="1" applyAlignment="1">
      <alignment horizontal="center" vertical="center" textRotation="90" wrapText="1"/>
    </xf>
    <xf numFmtId="0" fontId="101" fillId="0" borderId="21" xfId="0" applyFont="1" applyBorder="1" applyAlignment="1">
      <alignment horizontal="center" vertical="center" textRotation="90" wrapText="1"/>
    </xf>
    <xf numFmtId="0" fontId="101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2" fillId="0" borderId="0" xfId="0" applyFont="1" applyAlignment="1">
      <alignment horizont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10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3">
      <selection activeCell="A36" sqref="A36:IV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8" t="s">
        <v>18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2:29" s="42" customFormat="1" ht="18.75" customHeight="1">
      <c r="B7" s="116" t="s">
        <v>50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AC7" s="43"/>
    </row>
    <row r="8" spans="2:29" s="42" customFormat="1" ht="19.5" customHeight="1">
      <c r="B8" s="111" t="s">
        <v>56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8" t="s">
        <v>26</v>
      </c>
      <c r="C10" s="112" t="s">
        <v>17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12" t="s">
        <v>6</v>
      </c>
      <c r="P10" s="113"/>
      <c r="Q10" s="113"/>
      <c r="R10" s="113"/>
      <c r="S10" s="113"/>
      <c r="T10" s="113"/>
      <c r="U10" s="120" t="s">
        <v>22</v>
      </c>
      <c r="V10" s="108" t="s">
        <v>23</v>
      </c>
      <c r="W10" s="108" t="s">
        <v>34</v>
      </c>
      <c r="X10" s="108" t="s">
        <v>25</v>
      </c>
      <c r="Y10" s="108" t="s">
        <v>24</v>
      </c>
      <c r="Z10" s="3"/>
      <c r="AB10" s="5"/>
      <c r="AC10"/>
    </row>
    <row r="11" spans="2:29" ht="48.75" customHeight="1">
      <c r="B11" s="109"/>
      <c r="C11" s="115" t="s">
        <v>2</v>
      </c>
      <c r="D11" s="105" t="s">
        <v>3</v>
      </c>
      <c r="E11" s="105" t="s">
        <v>4</v>
      </c>
      <c r="F11" s="105" t="s">
        <v>5</v>
      </c>
      <c r="G11" s="105" t="s">
        <v>8</v>
      </c>
      <c r="H11" s="105" t="s">
        <v>9</v>
      </c>
      <c r="I11" s="105" t="s">
        <v>10</v>
      </c>
      <c r="J11" s="105" t="s">
        <v>11</v>
      </c>
      <c r="K11" s="105" t="s">
        <v>12</v>
      </c>
      <c r="L11" s="105" t="s">
        <v>13</v>
      </c>
      <c r="M11" s="108" t="s">
        <v>14</v>
      </c>
      <c r="N11" s="108" t="s">
        <v>15</v>
      </c>
      <c r="O11" s="108" t="s">
        <v>7</v>
      </c>
      <c r="P11" s="108" t="s">
        <v>19</v>
      </c>
      <c r="Q11" s="108" t="s">
        <v>32</v>
      </c>
      <c r="R11" s="108" t="s">
        <v>20</v>
      </c>
      <c r="S11" s="108" t="s">
        <v>33</v>
      </c>
      <c r="T11" s="108" t="s">
        <v>21</v>
      </c>
      <c r="U11" s="121"/>
      <c r="V11" s="109"/>
      <c r="W11" s="109"/>
      <c r="X11" s="109"/>
      <c r="Y11" s="109"/>
      <c r="Z11" s="3"/>
      <c r="AB11" s="5"/>
      <c r="AC11"/>
    </row>
    <row r="12" spans="2:29" ht="15.75" customHeight="1">
      <c r="B12" s="109"/>
      <c r="C12" s="115"/>
      <c r="D12" s="105"/>
      <c r="E12" s="105"/>
      <c r="F12" s="105"/>
      <c r="G12" s="105"/>
      <c r="H12" s="105"/>
      <c r="I12" s="105"/>
      <c r="J12" s="105"/>
      <c r="K12" s="105"/>
      <c r="L12" s="105"/>
      <c r="M12" s="109"/>
      <c r="N12" s="109"/>
      <c r="O12" s="109"/>
      <c r="P12" s="109"/>
      <c r="Q12" s="109"/>
      <c r="R12" s="109"/>
      <c r="S12" s="109"/>
      <c r="T12" s="109"/>
      <c r="U12" s="121"/>
      <c r="V12" s="109"/>
      <c r="W12" s="109"/>
      <c r="X12" s="109"/>
      <c r="Y12" s="109"/>
      <c r="Z12" s="3"/>
      <c r="AB12" s="5"/>
      <c r="AC12"/>
    </row>
    <row r="13" spans="2:29" ht="30" customHeight="1">
      <c r="B13" s="117"/>
      <c r="C13" s="115"/>
      <c r="D13" s="105"/>
      <c r="E13" s="105"/>
      <c r="F13" s="105"/>
      <c r="G13" s="105"/>
      <c r="H13" s="105"/>
      <c r="I13" s="105"/>
      <c r="J13" s="105"/>
      <c r="K13" s="105"/>
      <c r="L13" s="105"/>
      <c r="M13" s="110"/>
      <c r="N13" s="110"/>
      <c r="O13" s="110"/>
      <c r="P13" s="110"/>
      <c r="Q13" s="110"/>
      <c r="R13" s="110"/>
      <c r="S13" s="110"/>
      <c r="T13" s="110"/>
      <c r="U13" s="122"/>
      <c r="V13" s="110"/>
      <c r="W13" s="110"/>
      <c r="X13" s="110"/>
      <c r="Y13" s="110"/>
      <c r="Z13" s="3"/>
      <c r="AB13" s="5"/>
      <c r="AC13"/>
    </row>
    <row r="14" spans="2:29" ht="12.75" customHeight="1">
      <c r="B14" s="89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8" t="str">
        <f>IF(AA14=100,"ОК"," ")</f>
        <v> </v>
      </c>
      <c r="AC14"/>
    </row>
    <row r="15" spans="2:28" s="101" customFormat="1" ht="12.75">
      <c r="B15" s="96">
        <v>2</v>
      </c>
      <c r="C15" s="97">
        <v>88.2856</v>
      </c>
      <c r="D15" s="97">
        <v>3.3811</v>
      </c>
      <c r="E15" s="97">
        <v>1.5571</v>
      </c>
      <c r="F15" s="97">
        <v>0.2138</v>
      </c>
      <c r="G15" s="97">
        <v>0.4243</v>
      </c>
      <c r="H15" s="97">
        <v>0.0046</v>
      </c>
      <c r="I15" s="97">
        <v>0.0997</v>
      </c>
      <c r="J15" s="97">
        <v>0.0856</v>
      </c>
      <c r="K15" s="97">
        <v>0.0863</v>
      </c>
      <c r="L15" s="97">
        <v>0.0102</v>
      </c>
      <c r="M15" s="97">
        <v>3.6892</v>
      </c>
      <c r="N15" s="97">
        <v>2.1625</v>
      </c>
      <c r="O15" s="97">
        <v>0.7682</v>
      </c>
      <c r="P15" s="98">
        <v>33.97</v>
      </c>
      <c r="Q15" s="99">
        <v>8112</v>
      </c>
      <c r="R15" s="98">
        <v>37.59</v>
      </c>
      <c r="S15" s="100">
        <v>8979</v>
      </c>
      <c r="T15" s="98">
        <v>47.07</v>
      </c>
      <c r="U15" s="104">
        <v>-8.4</v>
      </c>
      <c r="V15" s="100">
        <v>-6.7</v>
      </c>
      <c r="W15" s="92" t="s">
        <v>59</v>
      </c>
      <c r="X15" s="93">
        <v>0.006</v>
      </c>
      <c r="Y15" s="93">
        <v>0.0001</v>
      </c>
      <c r="AA15" s="102">
        <f>SUM(C15:N15)</f>
        <v>100</v>
      </c>
      <c r="AB15" s="103"/>
    </row>
    <row r="16" spans="2:28" s="74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2"/>
      <c r="X16" s="93"/>
      <c r="Y16" s="93"/>
      <c r="AA16" s="75">
        <f>SUM(C16:N16)</f>
        <v>0</v>
      </c>
      <c r="AB16" s="76"/>
    </row>
    <row r="17" spans="2:28" s="74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5"/>
      <c r="V17" s="50"/>
      <c r="W17" s="92"/>
      <c r="X17" s="93"/>
      <c r="Y17" s="93"/>
      <c r="AA17" s="75">
        <f>SUM(C17:N17)</f>
        <v>0</v>
      </c>
      <c r="AB17" s="76"/>
    </row>
    <row r="18" spans="2:27" ht="12.75" customHeight="1">
      <c r="B18" s="89">
        <v>5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1"/>
      <c r="P18" s="66"/>
      <c r="Q18" s="67"/>
      <c r="R18" s="66"/>
      <c r="S18" s="67"/>
      <c r="T18" s="66"/>
      <c r="U18" s="68"/>
      <c r="V18" s="68"/>
      <c r="W18" s="64"/>
      <c r="X18" s="64"/>
      <c r="Y18" s="69"/>
      <c r="AA18" s="75">
        <f aca="true" t="shared" si="0" ref="AA18:AA24">SUM(C18:N18)</f>
        <v>0</v>
      </c>
    </row>
    <row r="19" spans="2:27" ht="12.75" customHeight="1">
      <c r="B19" s="89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  <c r="AA19" s="75">
        <f t="shared" si="0"/>
        <v>0</v>
      </c>
    </row>
    <row r="20" spans="2:28" s="74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5">
        <f t="shared" si="0"/>
        <v>0</v>
      </c>
      <c r="AB20" s="76"/>
    </row>
    <row r="21" spans="2:27" ht="12.75" customHeight="1">
      <c r="B21" s="89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  <c r="AA21" s="75">
        <f t="shared" si="0"/>
        <v>0</v>
      </c>
    </row>
    <row r="22" spans="2:27" ht="12.75" customHeight="1">
      <c r="B22" s="89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  <c r="AA22" s="75">
        <f t="shared" si="0"/>
        <v>0</v>
      </c>
    </row>
    <row r="23" spans="2:27" ht="12.75" customHeight="1">
      <c r="B23" s="89">
        <v>10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1"/>
      <c r="P23" s="66"/>
      <c r="Q23" s="67"/>
      <c r="R23" s="66"/>
      <c r="S23" s="67"/>
      <c r="T23" s="66"/>
      <c r="U23" s="68"/>
      <c r="V23" s="68"/>
      <c r="W23" s="64"/>
      <c r="X23" s="64"/>
      <c r="Y23" s="69"/>
      <c r="AA23" s="75">
        <f t="shared" si="0"/>
        <v>0</v>
      </c>
    </row>
    <row r="24" spans="2:28" s="74" customFormat="1" ht="12.75">
      <c r="B24" s="57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50"/>
      <c r="T24" s="48"/>
      <c r="U24" s="48"/>
      <c r="V24" s="50"/>
      <c r="W24" s="44"/>
      <c r="X24" s="50"/>
      <c r="Y24" s="50"/>
      <c r="AA24" s="75">
        <f t="shared" si="0"/>
        <v>0</v>
      </c>
      <c r="AB24" s="76"/>
    </row>
    <row r="25" spans="2:27" ht="12.75" customHeight="1">
      <c r="B25" s="89">
        <v>12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1"/>
      <c r="P25" s="66"/>
      <c r="Q25" s="67"/>
      <c r="R25" s="66"/>
      <c r="S25" s="67"/>
      <c r="T25" s="66"/>
      <c r="U25" s="68"/>
      <c r="V25" s="68"/>
      <c r="W25" s="64"/>
      <c r="X25" s="64"/>
      <c r="Y25" s="69"/>
      <c r="AA25" s="75">
        <f aca="true" t="shared" si="1" ref="AA25:AA44">SUM(C25:N25)</f>
        <v>0</v>
      </c>
    </row>
    <row r="26" spans="2:27" ht="12.75" customHeight="1">
      <c r="B26" s="89">
        <v>13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1"/>
      <c r="P26" s="66"/>
      <c r="Q26" s="67"/>
      <c r="R26" s="66"/>
      <c r="S26" s="67"/>
      <c r="T26" s="66"/>
      <c r="U26" s="68"/>
      <c r="V26" s="68"/>
      <c r="W26" s="64"/>
      <c r="X26" s="64"/>
      <c r="Y26" s="69"/>
      <c r="AA26" s="75">
        <f t="shared" si="1"/>
        <v>0</v>
      </c>
    </row>
    <row r="27" spans="2:27" ht="12.75" customHeight="1">
      <c r="B27" s="7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5">
        <f t="shared" si="1"/>
        <v>0</v>
      </c>
    </row>
    <row r="28" spans="2:28" s="77" customFormat="1" ht="12.75">
      <c r="B28" s="57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4"/>
      <c r="T28" s="52"/>
      <c r="U28" s="94"/>
      <c r="V28" s="88"/>
      <c r="W28" s="44"/>
      <c r="X28" s="45"/>
      <c r="Y28" s="46"/>
      <c r="AA28" s="87">
        <f>SUM(C28:N28)</f>
        <v>0</v>
      </c>
      <c r="AB28" s="78"/>
    </row>
    <row r="29" spans="2:27" ht="12.75" customHeight="1">
      <c r="B29" s="6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  <c r="AA29" s="75">
        <f t="shared" si="1"/>
        <v>0</v>
      </c>
    </row>
    <row r="30" spans="2:28" s="101" customFormat="1" ht="12.75">
      <c r="B30" s="96">
        <v>17</v>
      </c>
      <c r="C30" s="97">
        <v>88.3588</v>
      </c>
      <c r="D30" s="97">
        <v>3.3881</v>
      </c>
      <c r="E30" s="97">
        <v>1.5563</v>
      </c>
      <c r="F30" s="97">
        <v>0.209</v>
      </c>
      <c r="G30" s="97">
        <v>0.4054</v>
      </c>
      <c r="H30" s="97">
        <v>0.0093</v>
      </c>
      <c r="I30" s="97">
        <v>0.0961</v>
      </c>
      <c r="J30" s="97">
        <v>0.0826</v>
      </c>
      <c r="K30" s="97">
        <v>0.0813</v>
      </c>
      <c r="L30" s="97">
        <v>0.011</v>
      </c>
      <c r="M30" s="97">
        <v>3.6596</v>
      </c>
      <c r="N30" s="97">
        <v>2.1425</v>
      </c>
      <c r="O30" s="97">
        <v>0.7673</v>
      </c>
      <c r="P30" s="98">
        <v>33.96</v>
      </c>
      <c r="Q30" s="99">
        <v>8110</v>
      </c>
      <c r="R30" s="98">
        <v>37.58</v>
      </c>
      <c r="S30" s="100">
        <v>8977</v>
      </c>
      <c r="T30" s="98">
        <v>47.09</v>
      </c>
      <c r="U30" s="104">
        <v>-8.1</v>
      </c>
      <c r="V30" s="100">
        <v>-6.5</v>
      </c>
      <c r="W30" s="92"/>
      <c r="X30" s="93"/>
      <c r="Y30" s="93"/>
      <c r="AA30" s="87">
        <f>SUM(C30:N30)</f>
        <v>99.99999999999999</v>
      </c>
      <c r="AB30" s="103"/>
    </row>
    <row r="31" spans="2:28" s="77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2"/>
      <c r="V31" s="88"/>
      <c r="W31" s="44"/>
      <c r="X31" s="45"/>
      <c r="Y31" s="46"/>
      <c r="AA31" s="87">
        <f>SUM(C31:N31)</f>
        <v>0</v>
      </c>
      <c r="AB31" s="78"/>
    </row>
    <row r="32" spans="2:27" ht="12.75" customHeight="1">
      <c r="B32" s="6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  <c r="AA32" s="75">
        <f t="shared" si="1"/>
        <v>0</v>
      </c>
    </row>
    <row r="33" spans="2:28" s="77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4"/>
      <c r="V33" s="88"/>
      <c r="W33" s="44"/>
      <c r="X33" s="45"/>
      <c r="Y33" s="46"/>
      <c r="AA33" s="87">
        <f>SUM(C33:N33)</f>
        <v>0</v>
      </c>
      <c r="AB33" s="78"/>
    </row>
    <row r="34" spans="2:27" ht="12.75" customHeight="1">
      <c r="B34" s="6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  <c r="AA34" s="75">
        <f t="shared" si="1"/>
        <v>0</v>
      </c>
    </row>
    <row r="35" spans="2:27" ht="12.75" customHeight="1">
      <c r="B35" s="6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  <c r="AA35" s="75">
        <f t="shared" si="1"/>
        <v>0</v>
      </c>
    </row>
    <row r="36" spans="2:28" s="77" customFormat="1" ht="12.75">
      <c r="B36" s="57">
        <v>23</v>
      </c>
      <c r="C36" s="51">
        <v>92.3621</v>
      </c>
      <c r="D36" s="51">
        <v>4.0437</v>
      </c>
      <c r="E36" s="51">
        <v>1.0027</v>
      </c>
      <c r="F36" s="51">
        <v>0.1277</v>
      </c>
      <c r="G36" s="51">
        <v>0.2089</v>
      </c>
      <c r="H36" s="51">
        <v>0.0168</v>
      </c>
      <c r="I36" s="51">
        <v>0.0626</v>
      </c>
      <c r="J36" s="51">
        <v>0.0518</v>
      </c>
      <c r="K36" s="51">
        <v>0.123</v>
      </c>
      <c r="L36" s="51">
        <v>0.0101</v>
      </c>
      <c r="M36" s="51">
        <v>1.663</v>
      </c>
      <c r="N36" s="51">
        <v>0.3276</v>
      </c>
      <c r="O36" s="51">
        <v>0.7285</v>
      </c>
      <c r="P36" s="52">
        <v>34.89</v>
      </c>
      <c r="Q36" s="53">
        <v>8334</v>
      </c>
      <c r="R36" s="52">
        <v>38.64</v>
      </c>
      <c r="S36" s="54">
        <v>9229</v>
      </c>
      <c r="T36" s="52">
        <v>49.68</v>
      </c>
      <c r="U36" s="94"/>
      <c r="V36" s="88"/>
      <c r="W36" s="44"/>
      <c r="X36" s="45"/>
      <c r="Y36" s="46"/>
      <c r="AA36" s="87">
        <f>SUM(C36:N36)</f>
        <v>100.00000000000001</v>
      </c>
      <c r="AB36" s="78"/>
    </row>
    <row r="37" spans="2:28" s="77" customFormat="1" ht="12.75">
      <c r="B37" s="57">
        <v>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4"/>
      <c r="T37" s="52"/>
      <c r="U37" s="58"/>
      <c r="V37" s="88"/>
      <c r="W37" s="44"/>
      <c r="X37" s="45"/>
      <c r="Y37" s="46"/>
      <c r="AA37" s="87">
        <f>SUM(C37:N37)</f>
        <v>0</v>
      </c>
      <c r="AB37" s="78"/>
    </row>
    <row r="38" spans="2:27" ht="12.75" customHeight="1">
      <c r="B38" s="6">
        <v>25</v>
      </c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1"/>
      <c r="P38" s="66"/>
      <c r="Q38" s="67"/>
      <c r="R38" s="66"/>
      <c r="S38" s="67"/>
      <c r="T38" s="66"/>
      <c r="U38" s="68"/>
      <c r="V38" s="68"/>
      <c r="W38" s="64"/>
      <c r="X38" s="64"/>
      <c r="Y38" s="69"/>
      <c r="AA38" s="75">
        <f t="shared" si="1"/>
        <v>0</v>
      </c>
    </row>
    <row r="39" spans="2:27" ht="12.75" customHeight="1">
      <c r="B39" s="6">
        <v>26</v>
      </c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1"/>
      <c r="P39" s="66"/>
      <c r="Q39" s="67"/>
      <c r="R39" s="66"/>
      <c r="S39" s="67"/>
      <c r="T39" s="66"/>
      <c r="U39" s="68"/>
      <c r="V39" s="68"/>
      <c r="W39" s="64"/>
      <c r="X39" s="64"/>
      <c r="Y39" s="69"/>
      <c r="AA39" s="75">
        <f t="shared" si="1"/>
        <v>0</v>
      </c>
    </row>
    <row r="40" spans="2:27" ht="12.75" customHeight="1">
      <c r="B40" s="6">
        <v>27</v>
      </c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1"/>
      <c r="P40" s="66"/>
      <c r="Q40" s="67"/>
      <c r="R40" s="66"/>
      <c r="S40" s="67"/>
      <c r="T40" s="66"/>
      <c r="U40" s="68"/>
      <c r="V40" s="68"/>
      <c r="W40" s="64"/>
      <c r="X40" s="64"/>
      <c r="Y40" s="69"/>
      <c r="AA40" s="75">
        <f t="shared" si="1"/>
        <v>0</v>
      </c>
    </row>
    <row r="41" spans="2:27" ht="12.75" customHeight="1">
      <c r="B41" s="6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  <c r="AA41" s="75">
        <f t="shared" si="1"/>
        <v>0</v>
      </c>
    </row>
    <row r="42" spans="2:27" ht="12.75" customHeight="1">
      <c r="B42" s="6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  <c r="AA42" s="75">
        <f t="shared" si="1"/>
        <v>0</v>
      </c>
    </row>
    <row r="43" spans="2:27" ht="12.75" customHeight="1">
      <c r="B43" s="6">
        <v>30</v>
      </c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1"/>
      <c r="P43" s="66"/>
      <c r="Q43" s="67"/>
      <c r="R43" s="66"/>
      <c r="S43" s="67"/>
      <c r="T43" s="66"/>
      <c r="U43" s="68"/>
      <c r="V43" s="68"/>
      <c r="W43" s="64"/>
      <c r="X43" s="64"/>
      <c r="Y43" s="69"/>
      <c r="AA43" s="75">
        <f t="shared" si="1"/>
        <v>0</v>
      </c>
    </row>
    <row r="44" spans="2:27" ht="15.75" customHeight="1">
      <c r="B44" s="6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  <c r="AA44" s="75">
        <f t="shared" si="1"/>
        <v>0</v>
      </c>
    </row>
    <row r="45" ht="19.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9"/>
      <c r="U46" s="80"/>
      <c r="V46" s="80"/>
      <c r="W46" s="106">
        <v>42613</v>
      </c>
      <c r="X46" s="107"/>
      <c r="Y46" s="81"/>
      <c r="AC46" s="82"/>
    </row>
    <row r="47" spans="4:29" s="1" customFormat="1" ht="12.75">
      <c r="D47" s="1" t="s">
        <v>27</v>
      </c>
      <c r="M47" s="2" t="s">
        <v>0</v>
      </c>
      <c r="O47" s="2"/>
      <c r="P47" s="83" t="s">
        <v>29</v>
      </c>
      <c r="Q47" s="83"/>
      <c r="T47" s="2"/>
      <c r="W47" s="2"/>
      <c r="X47" s="2" t="s">
        <v>16</v>
      </c>
      <c r="AC47" s="82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80"/>
      <c r="V48" s="80"/>
      <c r="W48" s="106">
        <v>42613</v>
      </c>
      <c r="X48" s="107"/>
      <c r="Y48" s="9"/>
      <c r="AC48" s="82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2"/>
    </row>
  </sheetData>
  <sheetProtection/>
  <mergeCells count="31">
    <mergeCell ref="S11:S13"/>
    <mergeCell ref="N11:N13"/>
    <mergeCell ref="B7:Y7"/>
    <mergeCell ref="E11:E13"/>
    <mergeCell ref="B10:B13"/>
    <mergeCell ref="Q11:Q13"/>
    <mergeCell ref="C6:AA6"/>
    <mergeCell ref="Y10:Y13"/>
    <mergeCell ref="U10:U13"/>
    <mergeCell ref="D11:D13"/>
    <mergeCell ref="G11:G13"/>
    <mergeCell ref="M11:M13"/>
    <mergeCell ref="B8:Y8"/>
    <mergeCell ref="K11:K13"/>
    <mergeCell ref="J11:J13"/>
    <mergeCell ref="W10:W13"/>
    <mergeCell ref="X10:X13"/>
    <mergeCell ref="H11:H13"/>
    <mergeCell ref="C10:N10"/>
    <mergeCell ref="O10:T10"/>
    <mergeCell ref="C11:C13"/>
    <mergeCell ref="L11:L13"/>
    <mergeCell ref="W46:X46"/>
    <mergeCell ref="O11:O13"/>
    <mergeCell ref="W48:X48"/>
    <mergeCell ref="F11:F13"/>
    <mergeCell ref="I11:I13"/>
    <mergeCell ref="R11:R13"/>
    <mergeCell ref="P11:P13"/>
    <mergeCell ref="T11:T13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86" zoomScaleNormal="86" zoomScaleSheetLayoutView="100" workbookViewId="0" topLeftCell="A28">
      <selection activeCell="T55" sqref="T5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4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4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1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30" t="s">
        <v>35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7"/>
    </row>
    <row r="6" spans="1:25" ht="18" customHeight="1">
      <c r="A6" s="123" t="s">
        <v>51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9"/>
    </row>
    <row r="7" spans="2:25" ht="18" customHeight="1">
      <c r="B7" s="131" t="s">
        <v>57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8"/>
    </row>
    <row r="8" spans="2:25" ht="18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8" t="s">
        <v>26</v>
      </c>
      <c r="C10" s="112" t="s">
        <v>39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24" t="s">
        <v>40</v>
      </c>
      <c r="X10" s="126" t="s">
        <v>42</v>
      </c>
      <c r="Y10" s="21"/>
      <c r="Z10"/>
    </row>
    <row r="11" spans="2:26" ht="48.75" customHeight="1">
      <c r="B11" s="109"/>
      <c r="C11" s="115" t="s">
        <v>52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8"/>
      <c r="N11" s="108"/>
      <c r="O11" s="108"/>
      <c r="P11" s="108"/>
      <c r="Q11" s="108"/>
      <c r="R11" s="108"/>
      <c r="S11" s="108"/>
      <c r="T11" s="108"/>
      <c r="U11" s="108"/>
      <c r="V11" s="134"/>
      <c r="W11" s="124"/>
      <c r="X11" s="127"/>
      <c r="Y11" s="21"/>
      <c r="Z11"/>
    </row>
    <row r="12" spans="2:26" ht="15.75" customHeight="1">
      <c r="B12" s="109"/>
      <c r="C12" s="115"/>
      <c r="D12" s="105"/>
      <c r="E12" s="105"/>
      <c r="F12" s="105"/>
      <c r="G12" s="105"/>
      <c r="H12" s="105"/>
      <c r="I12" s="105"/>
      <c r="J12" s="105"/>
      <c r="K12" s="105"/>
      <c r="L12" s="105"/>
      <c r="M12" s="109"/>
      <c r="N12" s="109"/>
      <c r="O12" s="109"/>
      <c r="P12" s="109"/>
      <c r="Q12" s="109"/>
      <c r="R12" s="109"/>
      <c r="S12" s="109"/>
      <c r="T12" s="109"/>
      <c r="U12" s="109"/>
      <c r="V12" s="135"/>
      <c r="W12" s="124"/>
      <c r="X12" s="127"/>
      <c r="Y12" s="21"/>
      <c r="Z12"/>
    </row>
    <row r="13" spans="2:26" ht="30" customHeight="1">
      <c r="B13" s="117"/>
      <c r="C13" s="115"/>
      <c r="D13" s="105"/>
      <c r="E13" s="105"/>
      <c r="F13" s="105"/>
      <c r="G13" s="105"/>
      <c r="H13" s="105"/>
      <c r="I13" s="105"/>
      <c r="J13" s="105"/>
      <c r="K13" s="105"/>
      <c r="L13" s="105"/>
      <c r="M13" s="110"/>
      <c r="N13" s="110"/>
      <c r="O13" s="110"/>
      <c r="P13" s="110"/>
      <c r="Q13" s="110"/>
      <c r="R13" s="110"/>
      <c r="S13" s="110"/>
      <c r="T13" s="110"/>
      <c r="U13" s="110"/>
      <c r="V13" s="136"/>
      <c r="W13" s="124"/>
      <c r="X13" s="128"/>
      <c r="Y13" s="21"/>
      <c r="Z13"/>
    </row>
    <row r="14" spans="2:27" ht="15.75" customHeight="1">
      <c r="B14" s="13">
        <v>1</v>
      </c>
      <c r="C14" s="84">
        <v>5830.54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5830.54</v>
      </c>
      <c r="X14" s="39">
        <v>33.83</v>
      </c>
      <c r="Y14" s="22"/>
      <c r="Z14" s="129" t="s">
        <v>43</v>
      </c>
      <c r="AA14" s="129"/>
    </row>
    <row r="15" spans="2:27" ht="15.75">
      <c r="B15" s="13">
        <v>2</v>
      </c>
      <c r="C15" s="84">
        <v>5414.76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5414.76</v>
      </c>
      <c r="X15" s="29">
        <f>IF(Паспорт!P15&gt;0,Паспорт!P15,X14)</f>
        <v>33.97</v>
      </c>
      <c r="Y15" s="22"/>
      <c r="Z15" s="129"/>
      <c r="AA15" s="129"/>
    </row>
    <row r="16" spans="2:27" ht="15.75">
      <c r="B16" s="13">
        <v>3</v>
      </c>
      <c r="C16" s="84">
        <v>4839.19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4839.19</v>
      </c>
      <c r="X16" s="29">
        <f>IF(Паспорт!P16&gt;0,Паспорт!P16,X15)</f>
        <v>33.97</v>
      </c>
      <c r="Y16" s="22"/>
      <c r="Z16" s="129"/>
      <c r="AA16" s="129"/>
    </row>
    <row r="17" spans="2:27" ht="15.75">
      <c r="B17" s="13">
        <v>4</v>
      </c>
      <c r="C17" s="84">
        <v>4693.43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4693.43</v>
      </c>
      <c r="X17" s="29">
        <f>IF(Паспорт!P17&gt;0,Паспорт!P17,X16)</f>
        <v>33.97</v>
      </c>
      <c r="Y17" s="22"/>
      <c r="Z17" s="129"/>
      <c r="AA17" s="129"/>
    </row>
    <row r="18" spans="2:27" ht="15.75">
      <c r="B18" s="13">
        <v>5</v>
      </c>
      <c r="C18" s="84">
        <v>4185.65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4185.65</v>
      </c>
      <c r="X18" s="29">
        <f>IF(Паспорт!P18&gt;0,Паспорт!P18,X17)</f>
        <v>33.97</v>
      </c>
      <c r="Y18" s="22"/>
      <c r="Z18" s="129"/>
      <c r="AA18" s="129"/>
    </row>
    <row r="19" spans="2:27" ht="15.75" customHeight="1">
      <c r="B19" s="13">
        <v>6</v>
      </c>
      <c r="C19" s="84">
        <v>6690.45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6690.45</v>
      </c>
      <c r="X19" s="29">
        <f>IF(Паспорт!P19&gt;0,Паспорт!P19,X18)</f>
        <v>33.97</v>
      </c>
      <c r="Y19" s="22"/>
      <c r="Z19" s="129"/>
      <c r="AA19" s="129"/>
    </row>
    <row r="20" spans="2:27" ht="15.75">
      <c r="B20" s="13">
        <v>7</v>
      </c>
      <c r="C20" s="84">
        <v>5381.93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5381.93</v>
      </c>
      <c r="X20" s="29">
        <f>IF(Паспорт!P20&gt;0,Паспорт!P20,X19)</f>
        <v>33.97</v>
      </c>
      <c r="Y20" s="22"/>
      <c r="Z20" s="129"/>
      <c r="AA20" s="129"/>
    </row>
    <row r="21" spans="2:27" ht="15.75">
      <c r="B21" s="13">
        <v>8</v>
      </c>
      <c r="C21" s="84">
        <v>3760.95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3760.95</v>
      </c>
      <c r="X21" s="29">
        <f>IF(Паспорт!P21&gt;0,Паспорт!P21,X20)</f>
        <v>33.97</v>
      </c>
      <c r="Y21" s="22"/>
      <c r="Z21" s="129"/>
      <c r="AA21" s="129"/>
    </row>
    <row r="22" spans="2:26" ht="15" customHeight="1">
      <c r="B22" s="13">
        <v>9</v>
      </c>
      <c r="C22" s="84">
        <v>3544.86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3544.86</v>
      </c>
      <c r="X22" s="29">
        <f>IF(Паспорт!P22&gt;0,Паспорт!P22,X21)</f>
        <v>33.97</v>
      </c>
      <c r="Y22" s="22"/>
      <c r="Z22" s="27"/>
    </row>
    <row r="23" spans="2:26" ht="15.75">
      <c r="B23" s="13">
        <v>10</v>
      </c>
      <c r="C23" s="84">
        <v>3264.43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3264.43</v>
      </c>
      <c r="X23" s="29">
        <f>IF(Паспорт!P23&gt;0,Паспорт!P23,X22)</f>
        <v>33.97</v>
      </c>
      <c r="Y23" s="22"/>
      <c r="Z23" s="27"/>
    </row>
    <row r="24" spans="2:26" ht="15.75">
      <c r="B24" s="13">
        <v>11</v>
      </c>
      <c r="C24" s="84">
        <v>3158.11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3158.11</v>
      </c>
      <c r="X24" s="29">
        <f>IF(Паспорт!P24&gt;0,Паспорт!P24,X23)</f>
        <v>33.97</v>
      </c>
      <c r="Y24" s="22"/>
      <c r="Z24" s="27"/>
    </row>
    <row r="25" spans="2:26" ht="15.75">
      <c r="B25" s="13">
        <v>12</v>
      </c>
      <c r="C25" s="84">
        <v>3582.93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3582.93</v>
      </c>
      <c r="X25" s="29">
        <f>IF(Паспорт!P25&gt;0,Паспорт!P25,X24)</f>
        <v>33.97</v>
      </c>
      <c r="Y25" s="22"/>
      <c r="Z25" s="27"/>
    </row>
    <row r="26" spans="2:26" ht="15.75">
      <c r="B26" s="13">
        <v>13</v>
      </c>
      <c r="C26" s="84">
        <v>3209.9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3209.9</v>
      </c>
      <c r="X26" s="29">
        <f>IF(Паспорт!P26&gt;0,Паспорт!P26,X25)</f>
        <v>33.97</v>
      </c>
      <c r="Y26" s="22"/>
      <c r="Z26" s="27"/>
    </row>
    <row r="27" spans="2:26" ht="15.75">
      <c r="B27" s="13">
        <v>14</v>
      </c>
      <c r="C27" s="84">
        <v>4287.61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4287.61</v>
      </c>
      <c r="X27" s="29">
        <f>IF(Паспорт!P27&gt;0,Паспорт!P27,X26)</f>
        <v>33.97</v>
      </c>
      <c r="Y27" s="22"/>
      <c r="Z27" s="27"/>
    </row>
    <row r="28" spans="2:26" ht="15.75">
      <c r="B28" s="13">
        <v>15</v>
      </c>
      <c r="C28" s="84">
        <v>3982.43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3982.43</v>
      </c>
      <c r="X28" s="29">
        <f>IF(Паспорт!P28&gt;0,Паспорт!P28,X27)</f>
        <v>33.97</v>
      </c>
      <c r="Y28" s="22"/>
      <c r="Z28" s="27"/>
    </row>
    <row r="29" spans="2:26" ht="15.75">
      <c r="B29" s="14">
        <v>16</v>
      </c>
      <c r="C29" s="84">
        <v>3420.15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3420.15</v>
      </c>
      <c r="X29" s="29">
        <f>IF(Паспорт!P29&gt;0,Паспорт!P29,X28)</f>
        <v>33.97</v>
      </c>
      <c r="Y29" s="22"/>
      <c r="Z29" s="27"/>
    </row>
    <row r="30" spans="2:26" ht="15.75">
      <c r="B30" s="14">
        <v>17</v>
      </c>
      <c r="C30" s="84">
        <v>3207.89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3207.89</v>
      </c>
      <c r="X30" s="29">
        <f>IF(Паспорт!P30&gt;0,Паспорт!P30,X29)</f>
        <v>33.96</v>
      </c>
      <c r="Y30" s="22"/>
      <c r="Z30" s="27"/>
    </row>
    <row r="31" spans="2:26" ht="15.75">
      <c r="B31" s="14">
        <v>18</v>
      </c>
      <c r="C31" s="84">
        <v>3722.42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3722.42</v>
      </c>
      <c r="X31" s="29">
        <f>IF(Паспорт!P31&gt;0,Паспорт!P31,X30)</f>
        <v>33.96</v>
      </c>
      <c r="Y31" s="22"/>
      <c r="Z31" s="27"/>
    </row>
    <row r="32" spans="2:26" ht="15.75">
      <c r="B32" s="14">
        <v>19</v>
      </c>
      <c r="C32" s="84">
        <v>3962.87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3962.87</v>
      </c>
      <c r="X32" s="29">
        <f>IF(Паспорт!P32&gt;0,Паспорт!P32,X31)</f>
        <v>33.96</v>
      </c>
      <c r="Y32" s="22"/>
      <c r="Z32" s="27"/>
    </row>
    <row r="33" spans="2:26" ht="15.75">
      <c r="B33" s="14">
        <v>20</v>
      </c>
      <c r="C33" s="84">
        <v>3799.45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3799.45</v>
      </c>
      <c r="X33" s="29">
        <f>IF(Паспорт!P33&gt;0,Паспорт!P33,X32)</f>
        <v>33.96</v>
      </c>
      <c r="Y33" s="22"/>
      <c r="Z33" s="27"/>
    </row>
    <row r="34" spans="2:26" ht="15.75">
      <c r="B34" s="14">
        <v>21</v>
      </c>
      <c r="C34" s="84">
        <v>4310.03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4310.03</v>
      </c>
      <c r="X34" s="29">
        <f>IF(Паспорт!P34&gt;0,Паспорт!P34,X33)</f>
        <v>33.96</v>
      </c>
      <c r="Y34" s="22"/>
      <c r="Z34" s="27"/>
    </row>
    <row r="35" spans="2:26" ht="15.75">
      <c r="B35" s="14">
        <v>22</v>
      </c>
      <c r="C35" s="84">
        <v>3407.66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3407.66</v>
      </c>
      <c r="X35" s="29">
        <f>IF(Паспорт!P35&gt;0,Паспорт!P35,X34)</f>
        <v>33.96</v>
      </c>
      <c r="Y35" s="22"/>
      <c r="Z35" s="27"/>
    </row>
    <row r="36" spans="2:26" ht="15.75">
      <c r="B36" s="14">
        <v>23</v>
      </c>
      <c r="C36" s="84">
        <v>3081.43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3081.43</v>
      </c>
      <c r="X36" s="29">
        <f>IF(Паспорт!P36&gt;0,Паспорт!P36,X35)</f>
        <v>34.89</v>
      </c>
      <c r="Y36" s="22"/>
      <c r="Z36" s="27"/>
    </row>
    <row r="37" spans="2:26" ht="15.75">
      <c r="B37" s="14">
        <v>24</v>
      </c>
      <c r="C37" s="84">
        <v>2963.4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2963.4</v>
      </c>
      <c r="X37" s="29">
        <f>IF(Паспорт!P37&gt;0,Паспорт!P37,X36)</f>
        <v>34.89</v>
      </c>
      <c r="Y37" s="22"/>
      <c r="Z37" s="27"/>
    </row>
    <row r="38" spans="2:26" ht="15.75">
      <c r="B38" s="14">
        <v>25</v>
      </c>
      <c r="C38" s="84">
        <v>2865.13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2865.13</v>
      </c>
      <c r="X38" s="29">
        <f>IF(Паспорт!P38&gt;0,Паспорт!P38,X37)</f>
        <v>34.89</v>
      </c>
      <c r="Y38" s="22"/>
      <c r="Z38" s="27"/>
    </row>
    <row r="39" spans="2:26" ht="15.75">
      <c r="B39" s="14">
        <v>26</v>
      </c>
      <c r="C39" s="84">
        <v>2894.25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2894.25</v>
      </c>
      <c r="X39" s="29">
        <f>IF(Паспорт!P39&gt;0,Паспорт!P39,X38)</f>
        <v>34.89</v>
      </c>
      <c r="Y39" s="22"/>
      <c r="Z39" s="27"/>
    </row>
    <row r="40" spans="2:26" ht="15.75">
      <c r="B40" s="14">
        <v>27</v>
      </c>
      <c r="C40" s="84">
        <v>2824.93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2824.93</v>
      </c>
      <c r="X40" s="29">
        <f>IF(Паспорт!P40&gt;0,Паспорт!P40,X39)</f>
        <v>34.89</v>
      </c>
      <c r="Y40" s="22"/>
      <c r="Z40" s="27"/>
    </row>
    <row r="41" spans="2:26" ht="15.75">
      <c r="B41" s="14">
        <v>28</v>
      </c>
      <c r="C41" s="84">
        <v>2865.59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2865.59</v>
      </c>
      <c r="X41" s="29">
        <f>IF(Паспорт!P41&gt;0,Паспорт!P41,X40)</f>
        <v>34.89</v>
      </c>
      <c r="Y41" s="22"/>
      <c r="Z41" s="27"/>
    </row>
    <row r="42" spans="2:26" ht="14.25" customHeight="1">
      <c r="B42" s="14">
        <v>29</v>
      </c>
      <c r="C42" s="84">
        <v>2828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2828</v>
      </c>
      <c r="X42" s="29">
        <f>IF(Паспорт!P42&gt;0,Паспорт!P42,X41)</f>
        <v>34.89</v>
      </c>
      <c r="Y42" s="22"/>
      <c r="Z42" s="27"/>
    </row>
    <row r="43" spans="2:26" ht="14.25" customHeight="1">
      <c r="B43" s="14">
        <v>30</v>
      </c>
      <c r="C43" s="84">
        <v>2758.8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2758.8</v>
      </c>
      <c r="X43" s="29">
        <f>IF(Паспорт!P43&gt;0,Паспорт!P43,X42)</f>
        <v>34.89</v>
      </c>
      <c r="Y43" s="22"/>
      <c r="Z43" s="27"/>
    </row>
    <row r="44" spans="2:26" ht="15" customHeight="1">
      <c r="B44" s="14">
        <v>31</v>
      </c>
      <c r="C44" s="84">
        <v>2853.85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2853.85</v>
      </c>
      <c r="X44" s="29">
        <f>IF(Паспорт!P44&gt;0,Паспорт!P44,X43)</f>
        <v>34.89</v>
      </c>
      <c r="Y44" s="22"/>
      <c r="Z44" s="27"/>
    </row>
    <row r="45" spans="2:27" ht="66" customHeight="1">
      <c r="B45" s="14" t="s">
        <v>40</v>
      </c>
      <c r="C45" s="85">
        <f>SUM(C14:C44)</f>
        <v>117593.01999999997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117593.01999999997</v>
      </c>
      <c r="X45" s="30">
        <f>SUMPRODUCT(X14:X44,W14:W44)/SUM(W14:W44)</f>
        <v>34.164060589650646</v>
      </c>
      <c r="Y45" s="26"/>
      <c r="Z45" s="125" t="s">
        <v>41</v>
      </c>
      <c r="AA45" s="125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58</v>
      </c>
      <c r="W49" s="90"/>
      <c r="X49" s="91"/>
      <c r="Y49" s="86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53</v>
      </c>
      <c r="Q51" s="10"/>
      <c r="R51" s="10"/>
      <c r="S51" s="10"/>
      <c r="T51" s="10"/>
      <c r="U51" s="10"/>
      <c r="V51" s="56" t="s">
        <v>58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K11:K13"/>
    <mergeCell ref="L11:L13"/>
    <mergeCell ref="N11:N13"/>
    <mergeCell ref="O11:O13"/>
    <mergeCell ref="C5:X5"/>
    <mergeCell ref="B7:X7"/>
    <mergeCell ref="B8:X8"/>
    <mergeCell ref="B10:B13"/>
    <mergeCell ref="I11:I13"/>
    <mergeCell ref="V11:V13"/>
    <mergeCell ref="M11:M13"/>
    <mergeCell ref="C11:C13"/>
    <mergeCell ref="S11:S13"/>
    <mergeCell ref="D11:D13"/>
    <mergeCell ref="Z45:AA45"/>
    <mergeCell ref="E11:E13"/>
    <mergeCell ref="F11:F13"/>
    <mergeCell ref="G11:G13"/>
    <mergeCell ref="H11:H13"/>
    <mergeCell ref="X10:X13"/>
    <mergeCell ref="Q11:Q13"/>
    <mergeCell ref="Z14:AA21"/>
    <mergeCell ref="C10:V10"/>
    <mergeCell ref="A6:X6"/>
    <mergeCell ref="W10:W13"/>
    <mergeCell ref="R11:R13"/>
    <mergeCell ref="T11:T13"/>
    <mergeCell ref="P11:P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2016-06-30T11:48:31Z</cp:lastPrinted>
  <dcterms:created xsi:type="dcterms:W3CDTF">2010-01-29T08:37:16Z</dcterms:created>
  <dcterms:modified xsi:type="dcterms:W3CDTF">2016-08-25T05:28:26Z</dcterms:modified>
  <cp:category/>
  <cp:version/>
  <cp:contentType/>
  <cp:contentStatus/>
</cp:coreProperties>
</file>