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  <sheet name="Лист1" sheetId="3" r:id="rId3"/>
    <sheet name="Лист2" sheetId="4" r:id="rId4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'Додаток'!$A$1:$O$53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<sst xmlns="http://schemas.openxmlformats.org/spreadsheetml/2006/main" count="113" uniqueCount="89">
  <si>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</si>
  <si>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</si>
  <si>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</si>
  <si>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</si>
  <si>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</si>
  <si>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</si>
  <si>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</si>
  <si>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</si>
  <si>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</si>
  <si>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</si>
  <si>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</si>
  <si>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</si>
  <si>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</si>
  <si>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</si>
  <si>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</si>
  <si>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</si>
  <si>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</si>
  <si>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</si>
  <si>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</si>
  <si>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</si>
  <si>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</si>
  <si>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</si>
  <si>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</si>
  <si>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</si>
  <si>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</si>
  <si>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</si>
  <si>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</si>
  <si>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</si>
  <si>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</si>
  <si>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</si>
  <si>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</si>
  <si>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</si>
  <si>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</si>
  <si>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</si>
  <si>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</si>
  <si>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</si>
  <si>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</si>
  <si>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Додаток до Паспорту фізико-хімічних показників природного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</si>
  <si>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</si>
  <si>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</si>
  <si>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</si>
  <si>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</si>
  <si>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</si>
  <si>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ГРС-1 м.Куп'янськ</t>
  </si>
  <si>
    <t xml:space="preserve">  ГРС-2 філія з-ду "Серп і молот" КЛЗ м.Куп'янськ</t>
  </si>
  <si>
    <t xml:space="preserve"> ГРС р-п "Восток" с. Волохів Яр</t>
  </si>
  <si>
    <t>ГРС смт. Великий Бурлук</t>
  </si>
  <si>
    <t>ГРС смт. Дворічна с. Жовтневе Дворічанського р-ну</t>
  </si>
  <si>
    <t>ГРС к-п "Фрунзе" с.Моначинівка</t>
  </si>
  <si>
    <t>ГРС с.Шипувате Великобурлуцьного р-ну</t>
  </si>
  <si>
    <t>ГРС смт. Шевченкове с.Олександрівка Шевченківського р-ну</t>
  </si>
  <si>
    <t>ГРС смт. Троїцьке Луганської області</t>
  </si>
  <si>
    <t xml:space="preserve">Куп'янське ЛВУМГ </t>
  </si>
  <si>
    <t>ГРС смт. Великий Бурлук, ГРС смт. Дворічна с. Жовтневе Дворічанського р-ну, ГРС к-п "Фрунзе" с.Моначинівка, ГРС с.Шипувате Великобурлуцьного р-ну, ГРС смт. Шевченкове с.Олександрівка Шевченківського р-ну,ГРС р-п "Восток" с. Волохів Яр,ГРС смт. Троїцьке Луганської області.</t>
  </si>
  <si>
    <t xml:space="preserve">Начальник Куп'янського  ЛВУМГ  </t>
  </si>
  <si>
    <t>АГРС-АГНКС м.Куп'янськ</t>
  </si>
  <si>
    <t xml:space="preserve">          переданого Куп'янським ЛВУМГ  та прийнятого ПАТ "Харківгаз", ПАТ "Луганськгаз", РВУ "Харківгаз" по ГРС-1 м.Куп'янськ, АГРС-АГНКС м.Куп'янськ, ГРС-2 філія з-ду "Серп і молот" КЛЗ м.Куп'янськ, </t>
  </si>
  <si>
    <t>М.В. Зикін</t>
  </si>
  <si>
    <t xml:space="preserve">Начальник  Куп'янського    ЛВУМГ  </t>
  </si>
  <si>
    <t xml:space="preserve">Куп'янськеЛВУМГ </t>
  </si>
  <si>
    <r>
      <t xml:space="preserve">Свідоцтво про атестацію </t>
    </r>
    <r>
      <rPr>
        <b/>
        <sz val="9"/>
        <rFont val="Arial"/>
        <family val="2"/>
      </rPr>
      <t xml:space="preserve">№ 100-360/2015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20.12.2018 р.</t>
    </r>
  </si>
  <si>
    <r>
      <t xml:space="preserve">                                                                                               протранспортованого </t>
    </r>
    <r>
      <rPr>
        <u val="single"/>
        <sz val="10"/>
        <rFont val="Arial"/>
        <family val="2"/>
      </rPr>
      <t>УМГ "Харківтрансгаз" Куп'янським ЛВУМГ</t>
    </r>
    <r>
      <rPr>
        <sz val="10"/>
        <rFont val="Arial"/>
        <family val="2"/>
      </rPr>
      <t xml:space="preserve">  </t>
    </r>
  </si>
  <si>
    <r>
      <t xml:space="preserve">                                                    по газопроводу </t>
    </r>
    <r>
      <rPr>
        <b/>
        <u val="single"/>
        <sz val="10"/>
        <rFont val="Arial"/>
        <family val="2"/>
      </rPr>
      <t>Острогозьк - Шебелинка</t>
    </r>
    <r>
      <rPr>
        <sz val="10"/>
        <rFont val="Arial"/>
        <family val="2"/>
      </rPr>
      <t xml:space="preserve"> (точка відбору - ГРС-1 м. Куп'янськ) та переданого в Харківську, Луганську області</t>
    </r>
  </si>
  <si>
    <t xml:space="preserve">М.В.Зикін </t>
  </si>
  <si>
    <t xml:space="preserve">Л.М.  Носачова </t>
  </si>
  <si>
    <t>День</t>
  </si>
  <si>
    <t xml:space="preserve"> V, м3</t>
  </si>
  <si>
    <t xml:space="preserve"> Pабс, кгс/см2</t>
  </si>
  <si>
    <t xml:space="preserve"> T, °C</t>
  </si>
  <si>
    <t>ABC</t>
  </si>
  <si>
    <t xml:space="preserve"> B</t>
  </si>
  <si>
    <t>A</t>
  </si>
  <si>
    <t>AB</t>
  </si>
  <si>
    <t>Итого</t>
  </si>
  <si>
    <t xml:space="preserve"> dP, кгс/м2</t>
  </si>
  <si>
    <t>Данные по объекту Troitskoe1 (осн.) за 6/16.</t>
  </si>
  <si>
    <t>3688.31*</t>
  </si>
  <si>
    <t>52.484*</t>
  </si>
  <si>
    <t>5.006*</t>
  </si>
  <si>
    <t>22.916*</t>
  </si>
  <si>
    <t>122123.17*</t>
  </si>
  <si>
    <t>64.862*</t>
  </si>
  <si>
    <t>4.995*</t>
  </si>
  <si>
    <t>19.039*</t>
  </si>
  <si>
    <r>
      <t xml:space="preserve">    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01.07.2016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31.07.2016 </t>
    </r>
    <r>
      <rPr>
        <u val="single"/>
        <sz val="11"/>
        <rFont val="Arial"/>
        <family val="2"/>
      </rPr>
      <t xml:space="preserve"> </t>
    </r>
  </si>
  <si>
    <t>00.08.2016</t>
  </si>
  <si>
    <r>
      <t xml:space="preserve">    з газопроводу   ШДО-1 та ШДО-2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01.07.2016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31.07.2016 </t>
    </r>
    <r>
      <rPr>
        <u val="single"/>
        <sz val="11"/>
        <rFont val="Arial"/>
        <family val="2"/>
      </rPr>
      <t xml:space="preserve"> </t>
    </r>
  </si>
  <si>
    <t>В.о.інженера провідного з метрології</t>
  </si>
  <si>
    <t>Л.М. Носачова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</si>
</sst>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8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6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0" fillId="0" borderId="0" xfId="0" applyFont="1" applyAlignment="1">
      <alignment horizontal="center"/>
    </xf>
    <xf numFmtId="2" fontId="71" fillId="0" borderId="12" xfId="0" applyNumberFormat="1" applyFont="1" applyBorder="1" applyAlignment="1">
      <alignment horizontal="center" vertical="center" wrapText="1"/>
    </xf>
    <xf numFmtId="1" fontId="72" fillId="0" borderId="13" xfId="0" applyNumberFormat="1" applyFont="1" applyBorder="1" applyAlignment="1">
      <alignment horizontal="center" wrapText="1"/>
    </xf>
    <xf numFmtId="1" fontId="73" fillId="0" borderId="10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1" xfId="0" applyFont="1" applyBorder="1" applyAlignment="1">
      <alignment/>
    </xf>
    <xf numFmtId="0" fontId="77" fillId="0" borderId="11" xfId="0" applyFont="1" applyBorder="1" applyAlignment="1">
      <alignment/>
    </xf>
    <xf numFmtId="0" fontId="77" fillId="0" borderId="11" xfId="0" applyFont="1" applyBorder="1" applyAlignment="1">
      <alignment horizontal="left"/>
    </xf>
    <xf numFmtId="0" fontId="75" fillId="0" borderId="11" xfId="0" applyFont="1" applyBorder="1" applyAlignment="1">
      <alignment/>
    </xf>
    <xf numFmtId="0" fontId="0" fillId="33" borderId="0" xfId="0" applyFill="1" applyAlignment="1">
      <alignment/>
    </xf>
    <xf numFmtId="2" fontId="78" fillId="0" borderId="12" xfId="0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71" fontId="8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vertical="top" wrapText="1"/>
    </xf>
    <xf numFmtId="171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13" fillId="0" borderId="14" xfId="0" applyFont="1" applyBorder="1" applyAlignment="1">
      <alignment horizontal="center" vertical="center" textRotation="90" wrapText="1"/>
    </xf>
    <xf numFmtId="0" fontId="79" fillId="0" borderId="21" xfId="0" applyFont="1" applyBorder="1" applyAlignment="1">
      <alignment horizontal="center" vertical="center" textRotation="90" wrapText="1"/>
    </xf>
    <xf numFmtId="0" fontId="79" fillId="0" borderId="22" xfId="0" applyFont="1" applyBorder="1" applyAlignment="1">
      <alignment horizontal="center" vertical="center" textRotation="90" wrapText="1"/>
    </xf>
    <xf numFmtId="0" fontId="79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7"/>
  <sheetViews>
    <sheetView view="pageBreakPreview" zoomScaleSheetLayoutView="100" zoomScalePageLayoutView="0" workbookViewId="0" topLeftCell="A26">
      <selection activeCell="P33" sqref="P3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48" t="s">
        <v>30</v>
      </c>
      <c r="C1" s="48"/>
      <c r="D1" s="48"/>
      <c r="E1" s="48"/>
      <c r="F1" s="48"/>
      <c r="G1" s="48"/>
      <c r="H1" s="48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27" ht="12.75">
      <c r="B2" s="48" t="s">
        <v>31</v>
      </c>
      <c r="C2" s="48"/>
      <c r="D2" s="48"/>
      <c r="E2" s="48"/>
      <c r="F2" s="48"/>
      <c r="G2" s="48"/>
      <c r="H2" s="48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2:27" ht="12.75">
      <c r="B3" s="48" t="s">
        <v>59</v>
      </c>
      <c r="C3" s="48"/>
      <c r="D3" s="48"/>
      <c r="E3" s="48"/>
      <c r="F3" s="48"/>
      <c r="G3" s="48"/>
      <c r="H3" s="48"/>
      <c r="I3" s="47"/>
      <c r="J3" s="50"/>
      <c r="K3" s="50"/>
      <c r="L3" s="50"/>
      <c r="M3" s="50"/>
      <c r="N3" s="5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48" t="s">
        <v>32</v>
      </c>
      <c r="C4" s="48"/>
      <c r="D4" s="48"/>
      <c r="E4" s="48"/>
      <c r="F4" s="48"/>
      <c r="G4" s="48"/>
      <c r="H4" s="48"/>
      <c r="I4" s="47"/>
      <c r="J4" s="50"/>
      <c r="K4" s="50"/>
      <c r="L4" s="50"/>
      <c r="M4" s="50"/>
      <c r="N4" s="5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48" t="s">
        <v>60</v>
      </c>
      <c r="C5" s="48"/>
      <c r="D5" s="48"/>
      <c r="E5" s="48"/>
      <c r="F5" s="48"/>
      <c r="G5" s="48"/>
      <c r="H5" s="48"/>
      <c r="I5" s="47"/>
      <c r="J5" s="50"/>
      <c r="K5" s="50"/>
      <c r="L5" s="50"/>
      <c r="M5" s="50"/>
      <c r="N5" s="5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47"/>
      <c r="C6" s="71" t="s">
        <v>18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</row>
    <row r="7" spans="2:30" ht="18" customHeight="1">
      <c r="B7" s="63" t="s">
        <v>61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</row>
    <row r="8" spans="2:30" ht="18" customHeight="1">
      <c r="B8" s="65" t="s">
        <v>62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/>
      <c r="V8" s="67"/>
      <c r="W8" s="66"/>
      <c r="X8" s="66"/>
      <c r="Y8" s="66"/>
      <c r="Z8" s="66"/>
      <c r="AA8" s="66"/>
      <c r="AB8" s="66"/>
      <c r="AC8" s="66"/>
      <c r="AD8" s="66"/>
    </row>
    <row r="9" spans="2:27" ht="18" customHeight="1">
      <c r="B9" s="69" t="s">
        <v>84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3"/>
      <c r="AA9" s="3"/>
    </row>
    <row r="10" spans="26:27" ht="18" customHeight="1">
      <c r="Z10" s="3"/>
      <c r="AA10" s="3"/>
    </row>
    <row r="11" spans="2:27" ht="12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"/>
      <c r="AA11" s="3"/>
    </row>
    <row r="12" spans="2:29" ht="30" customHeight="1">
      <c r="B12" s="60" t="s">
        <v>26</v>
      </c>
      <c r="C12" s="78" t="s">
        <v>17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78" t="s">
        <v>6</v>
      </c>
      <c r="P12" s="79"/>
      <c r="Q12" s="79"/>
      <c r="R12" s="79"/>
      <c r="S12" s="79"/>
      <c r="T12" s="79"/>
      <c r="U12" s="73" t="s">
        <v>22</v>
      </c>
      <c r="V12" s="60" t="s">
        <v>23</v>
      </c>
      <c r="W12" s="60" t="s">
        <v>36</v>
      </c>
      <c r="X12" s="60" t="s">
        <v>25</v>
      </c>
      <c r="Y12" s="60" t="s">
        <v>24</v>
      </c>
      <c r="Z12" s="3"/>
      <c r="AB12" s="6"/>
      <c r="AC12"/>
    </row>
    <row r="13" spans="2:29" ht="48.75" customHeight="1">
      <c r="B13" s="61"/>
      <c r="C13" s="58" t="s">
        <v>2</v>
      </c>
      <c r="D13" s="59" t="s">
        <v>3</v>
      </c>
      <c r="E13" s="59" t="s">
        <v>4</v>
      </c>
      <c r="F13" s="59" t="s">
        <v>5</v>
      </c>
      <c r="G13" s="59" t="s">
        <v>8</v>
      </c>
      <c r="H13" s="59" t="s">
        <v>9</v>
      </c>
      <c r="I13" s="59" t="s">
        <v>10</v>
      </c>
      <c r="J13" s="59" t="s">
        <v>11</v>
      </c>
      <c r="K13" s="59" t="s">
        <v>12</v>
      </c>
      <c r="L13" s="59" t="s">
        <v>13</v>
      </c>
      <c r="M13" s="60" t="s">
        <v>14</v>
      </c>
      <c r="N13" s="60" t="s">
        <v>15</v>
      </c>
      <c r="O13" s="60" t="s">
        <v>7</v>
      </c>
      <c r="P13" s="60" t="s">
        <v>19</v>
      </c>
      <c r="Q13" s="60" t="s">
        <v>33</v>
      </c>
      <c r="R13" s="60" t="s">
        <v>20</v>
      </c>
      <c r="S13" s="60" t="s">
        <v>34</v>
      </c>
      <c r="T13" s="60" t="s">
        <v>21</v>
      </c>
      <c r="U13" s="74"/>
      <c r="V13" s="61"/>
      <c r="W13" s="61"/>
      <c r="X13" s="61"/>
      <c r="Y13" s="61"/>
      <c r="Z13" s="3"/>
      <c r="AB13" s="6"/>
      <c r="AC13"/>
    </row>
    <row r="14" spans="2:29" ht="15.75" customHeight="1">
      <c r="B14" s="61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61"/>
      <c r="N14" s="61"/>
      <c r="O14" s="61"/>
      <c r="P14" s="61"/>
      <c r="Q14" s="61"/>
      <c r="R14" s="61"/>
      <c r="S14" s="61"/>
      <c r="T14" s="61"/>
      <c r="U14" s="74"/>
      <c r="V14" s="61"/>
      <c r="W14" s="61"/>
      <c r="X14" s="61"/>
      <c r="Y14" s="61"/>
      <c r="Z14" s="3"/>
      <c r="AB14" s="6"/>
      <c r="AC14"/>
    </row>
    <row r="15" spans="2:29" ht="30" customHeight="1">
      <c r="B15" s="68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62"/>
      <c r="N15" s="62"/>
      <c r="O15" s="62"/>
      <c r="P15" s="62"/>
      <c r="Q15" s="62"/>
      <c r="R15" s="62"/>
      <c r="S15" s="62"/>
      <c r="T15" s="62"/>
      <c r="U15" s="75"/>
      <c r="V15" s="62"/>
      <c r="W15" s="62"/>
      <c r="X15" s="62"/>
      <c r="Y15" s="62"/>
      <c r="Z15" s="3"/>
      <c r="AB15" s="6"/>
      <c r="AC15"/>
    </row>
    <row r="16" spans="2:29" ht="12.75">
      <c r="B16" s="18">
        <v>1</v>
      </c>
      <c r="C16" s="51">
        <v>93.4517</v>
      </c>
      <c r="D16" s="52">
        <v>3.306</v>
      </c>
      <c r="E16" s="52">
        <v>0.983</v>
      </c>
      <c r="F16" s="52">
        <v>0.1295</v>
      </c>
      <c r="G16" s="52">
        <v>0.1504</v>
      </c>
      <c r="H16" s="52">
        <v>0.0037</v>
      </c>
      <c r="I16" s="52">
        <v>0.0272</v>
      </c>
      <c r="J16" s="52">
        <v>0.0192</v>
      </c>
      <c r="K16" s="52">
        <v>0.009</v>
      </c>
      <c r="L16" s="52">
        <v>0.0119</v>
      </c>
      <c r="M16" s="52">
        <v>1.7023</v>
      </c>
      <c r="N16" s="52">
        <v>0.2062</v>
      </c>
      <c r="O16" s="52">
        <v>0.7165</v>
      </c>
      <c r="P16" s="53">
        <v>34.44</v>
      </c>
      <c r="Q16" s="54">
        <v>8226</v>
      </c>
      <c r="R16" s="53">
        <v>38.16</v>
      </c>
      <c r="S16" s="54">
        <v>9113</v>
      </c>
      <c r="T16" s="53">
        <v>49.4723</v>
      </c>
      <c r="U16" s="9"/>
      <c r="V16" s="9"/>
      <c r="W16" s="52"/>
      <c r="X16" s="52"/>
      <c r="Y16" s="55"/>
      <c r="AA16" s="4">
        <f aca="true" t="shared" si="0" ref="AA16:AA46">SUM(C16:N16)</f>
        <v>100.00009999999997</v>
      </c>
      <c r="AB16" s="34" t="str">
        <f>IF(AA16=100,"ОК"," ")</f>
        <v> </v>
      </c>
      <c r="AC16"/>
    </row>
    <row r="17" spans="2:29" ht="12.75">
      <c r="B17" s="18">
        <v>2</v>
      </c>
      <c r="C17" s="51">
        <v>93.5723</v>
      </c>
      <c r="D17" s="52">
        <v>3.2952</v>
      </c>
      <c r="E17" s="52">
        <v>0.9377</v>
      </c>
      <c r="F17" s="52">
        <v>0.1155</v>
      </c>
      <c r="G17" s="52">
        <v>0.1268</v>
      </c>
      <c r="H17" s="52">
        <v>0.0037</v>
      </c>
      <c r="I17" s="52">
        <v>0.024</v>
      </c>
      <c r="J17" s="52">
        <v>0.0166</v>
      </c>
      <c r="K17" s="52">
        <v>0.0087</v>
      </c>
      <c r="L17" s="52">
        <v>0.0122</v>
      </c>
      <c r="M17" s="52">
        <v>1.6742</v>
      </c>
      <c r="N17" s="52">
        <v>0.2132</v>
      </c>
      <c r="O17" s="52">
        <v>0.715</v>
      </c>
      <c r="P17" s="53">
        <v>34.39</v>
      </c>
      <c r="Q17" s="54">
        <v>8213</v>
      </c>
      <c r="R17" s="53">
        <v>38.1</v>
      </c>
      <c r="S17" s="54">
        <v>9099</v>
      </c>
      <c r="T17" s="53">
        <v>49.45</v>
      </c>
      <c r="U17" s="9"/>
      <c r="V17" s="9"/>
      <c r="W17" s="52"/>
      <c r="X17" s="52"/>
      <c r="Y17" s="55"/>
      <c r="AA17" s="4">
        <f t="shared" si="0"/>
        <v>100.0001</v>
      </c>
      <c r="AB17" s="34" t="str">
        <f>IF(AA17=100,"ОК"," ")</f>
        <v> </v>
      </c>
      <c r="AC17"/>
    </row>
    <row r="18" spans="2:29" ht="12.75">
      <c r="B18" s="18">
        <v>3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>
        <v>34.39</v>
      </c>
      <c r="Q18" s="54"/>
      <c r="R18" s="53"/>
      <c r="S18" s="54"/>
      <c r="T18" s="53"/>
      <c r="U18" s="9"/>
      <c r="V18" s="9"/>
      <c r="W18" s="52"/>
      <c r="X18" s="55"/>
      <c r="Y18" s="55"/>
      <c r="AA18" s="4">
        <f t="shared" si="0"/>
        <v>0</v>
      </c>
      <c r="AB18" s="34" t="str">
        <f>IF(AA18=100,"ОК"," ")</f>
        <v> </v>
      </c>
      <c r="AC18"/>
    </row>
    <row r="19" spans="2:29" ht="12.75">
      <c r="B19" s="18">
        <v>4</v>
      </c>
      <c r="C19" s="51">
        <v>93.7154</v>
      </c>
      <c r="D19" s="52">
        <v>3.196</v>
      </c>
      <c r="E19" s="52">
        <v>0.8655</v>
      </c>
      <c r="F19" s="52">
        <v>0.1086</v>
      </c>
      <c r="G19" s="52">
        <v>0.1189</v>
      </c>
      <c r="H19" s="52">
        <v>0.0033</v>
      </c>
      <c r="I19" s="52">
        <v>0.0222</v>
      </c>
      <c r="J19" s="52">
        <v>0.0151</v>
      </c>
      <c r="K19" s="52">
        <v>0.0085</v>
      </c>
      <c r="L19" s="52">
        <v>0.0123</v>
      </c>
      <c r="M19" s="52">
        <v>1.743</v>
      </c>
      <c r="N19" s="52">
        <v>0.1913</v>
      </c>
      <c r="O19" s="52">
        <v>0.7133</v>
      </c>
      <c r="P19" s="53">
        <v>34.29</v>
      </c>
      <c r="Q19" s="54">
        <v>8191</v>
      </c>
      <c r="R19" s="53">
        <v>38</v>
      </c>
      <c r="S19" s="54">
        <v>9075</v>
      </c>
      <c r="T19" s="53">
        <v>49.37</v>
      </c>
      <c r="U19" s="9"/>
      <c r="V19" s="9"/>
      <c r="W19" s="52"/>
      <c r="X19" s="52"/>
      <c r="Y19" s="55"/>
      <c r="AA19" s="4">
        <f t="shared" si="0"/>
        <v>100.00009999999997</v>
      </c>
      <c r="AB19" s="34" t="str">
        <f aca="true" t="shared" si="1" ref="AB19:AB46">IF(AA19=100,"ОК"," ")</f>
        <v> </v>
      </c>
      <c r="AC19"/>
    </row>
    <row r="20" spans="2:29" ht="12.75">
      <c r="B20" s="18">
        <v>5</v>
      </c>
      <c r="C20" s="51">
        <v>94.181</v>
      </c>
      <c r="D20" s="52">
        <v>3.0258</v>
      </c>
      <c r="E20" s="52">
        <v>0.9096</v>
      </c>
      <c r="F20" s="52">
        <v>0.1235</v>
      </c>
      <c r="G20" s="52">
        <v>0.1317</v>
      </c>
      <c r="H20" s="52">
        <v>0.0033</v>
      </c>
      <c r="I20" s="52">
        <v>0.0256</v>
      </c>
      <c r="J20" s="52">
        <v>0.0173</v>
      </c>
      <c r="K20" s="52">
        <v>0.0092</v>
      </c>
      <c r="L20" s="52">
        <v>0.0122</v>
      </c>
      <c r="M20" s="52">
        <v>1.3535</v>
      </c>
      <c r="N20" s="52">
        <v>0.2073</v>
      </c>
      <c r="O20" s="52">
        <v>0.7117</v>
      </c>
      <c r="P20" s="53">
        <v>34.42</v>
      </c>
      <c r="Q20" s="54">
        <v>8222</v>
      </c>
      <c r="R20" s="53">
        <v>38.14</v>
      </c>
      <c r="S20" s="54">
        <v>9110</v>
      </c>
      <c r="T20" s="53">
        <v>49.62</v>
      </c>
      <c r="U20" s="9"/>
      <c r="V20" s="9"/>
      <c r="W20" s="52"/>
      <c r="X20" s="52"/>
      <c r="Y20" s="55"/>
      <c r="AA20" s="4">
        <f t="shared" si="0"/>
        <v>100.00000000000001</v>
      </c>
      <c r="AB20" s="34" t="str">
        <f t="shared" si="1"/>
        <v>ОК</v>
      </c>
      <c r="AC20"/>
    </row>
    <row r="21" spans="2:29" ht="12.75">
      <c r="B21" s="18">
        <v>6</v>
      </c>
      <c r="C21" s="51">
        <v>94.0892</v>
      </c>
      <c r="D21" s="52">
        <v>3.0115</v>
      </c>
      <c r="E21" s="52">
        <v>0.866</v>
      </c>
      <c r="F21" s="52">
        <v>0.1092</v>
      </c>
      <c r="G21" s="52">
        <v>0.1178</v>
      </c>
      <c r="H21" s="52">
        <v>0.0031</v>
      </c>
      <c r="I21" s="52">
        <v>0.0199</v>
      </c>
      <c r="J21" s="52">
        <v>0.0137</v>
      </c>
      <c r="K21" s="52">
        <v>0.0081</v>
      </c>
      <c r="L21" s="52">
        <v>0.0121</v>
      </c>
      <c r="M21" s="52">
        <v>1.5556</v>
      </c>
      <c r="N21" s="52">
        <v>0.1938</v>
      </c>
      <c r="O21" s="52">
        <v>0.7112</v>
      </c>
      <c r="P21" s="53">
        <v>34.3</v>
      </c>
      <c r="Q21" s="54">
        <v>8193</v>
      </c>
      <c r="R21" s="53">
        <v>38.01</v>
      </c>
      <c r="S21" s="54">
        <v>9078</v>
      </c>
      <c r="T21" s="53">
        <v>49.46</v>
      </c>
      <c r="U21" s="9"/>
      <c r="V21" s="9"/>
      <c r="W21" s="52"/>
      <c r="X21" s="52"/>
      <c r="Y21" s="55"/>
      <c r="AA21" s="4">
        <f t="shared" si="0"/>
        <v>100.00000000000001</v>
      </c>
      <c r="AB21" s="34" t="str">
        <f t="shared" si="1"/>
        <v>ОК</v>
      </c>
      <c r="AC21"/>
    </row>
    <row r="22" spans="2:29" ht="12.75">
      <c r="B22" s="18">
        <v>7</v>
      </c>
      <c r="C22" s="51">
        <v>94.0823</v>
      </c>
      <c r="D22" s="52">
        <v>3.0534</v>
      </c>
      <c r="E22" s="52">
        <v>0.8824</v>
      </c>
      <c r="F22" s="52">
        <v>0.1144</v>
      </c>
      <c r="G22" s="52">
        <v>0.1242</v>
      </c>
      <c r="H22" s="52">
        <v>0.0037</v>
      </c>
      <c r="I22" s="52">
        <v>0.0225</v>
      </c>
      <c r="J22" s="52">
        <v>0.015</v>
      </c>
      <c r="K22" s="52">
        <v>0.0078</v>
      </c>
      <c r="L22" s="52">
        <v>0.013</v>
      </c>
      <c r="M22" s="52">
        <v>1.4719</v>
      </c>
      <c r="N22" s="52">
        <v>0.2095</v>
      </c>
      <c r="O22" s="52">
        <v>0.7117</v>
      </c>
      <c r="P22" s="53">
        <v>34.36</v>
      </c>
      <c r="Q22" s="54">
        <v>8206</v>
      </c>
      <c r="R22" s="53">
        <v>38.07</v>
      </c>
      <c r="S22" s="54">
        <v>9092</v>
      </c>
      <c r="T22" s="53">
        <v>49.52</v>
      </c>
      <c r="U22" s="9"/>
      <c r="V22" s="9"/>
      <c r="W22" s="52"/>
      <c r="X22" s="52"/>
      <c r="Y22" s="55"/>
      <c r="AA22" s="4">
        <f t="shared" si="0"/>
        <v>100.00010000000002</v>
      </c>
      <c r="AB22" s="34" t="str">
        <f t="shared" si="1"/>
        <v> </v>
      </c>
      <c r="AC22"/>
    </row>
    <row r="23" spans="2:29" ht="12.75">
      <c r="B23" s="18">
        <v>8</v>
      </c>
      <c r="C23" s="51">
        <v>94.5782</v>
      </c>
      <c r="D23" s="52">
        <v>2.7175</v>
      </c>
      <c r="E23" s="52">
        <v>0.7703</v>
      </c>
      <c r="F23" s="52">
        <v>0.1091</v>
      </c>
      <c r="G23" s="52">
        <v>0.1179</v>
      </c>
      <c r="H23" s="52">
        <v>0.0029</v>
      </c>
      <c r="I23" s="52">
        <v>0.0208</v>
      </c>
      <c r="J23" s="52">
        <v>0.0142</v>
      </c>
      <c r="K23" s="52">
        <v>0.0078</v>
      </c>
      <c r="L23" s="52">
        <v>0.012</v>
      </c>
      <c r="M23" s="52">
        <v>1.4796</v>
      </c>
      <c r="N23" s="52">
        <v>0.1696</v>
      </c>
      <c r="O23" s="52">
        <v>0.7077</v>
      </c>
      <c r="P23" s="53">
        <v>34.21</v>
      </c>
      <c r="Q23" s="54">
        <v>8171</v>
      </c>
      <c r="R23" s="53">
        <v>37.91</v>
      </c>
      <c r="S23" s="54">
        <v>9055</v>
      </c>
      <c r="T23" s="53">
        <v>49.46</v>
      </c>
      <c r="U23" s="9"/>
      <c r="V23" s="9"/>
      <c r="W23" s="52"/>
      <c r="X23" s="52"/>
      <c r="Y23" s="55"/>
      <c r="AA23" s="4">
        <f t="shared" si="0"/>
        <v>99.99990000000001</v>
      </c>
      <c r="AB23" s="34" t="str">
        <f t="shared" si="1"/>
        <v> </v>
      </c>
      <c r="AC23"/>
    </row>
    <row r="24" spans="2:29" ht="15" customHeight="1">
      <c r="B24" s="18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>
        <v>34.21</v>
      </c>
      <c r="Q24" s="54"/>
      <c r="R24" s="53"/>
      <c r="S24" s="54"/>
      <c r="T24" s="53"/>
      <c r="U24" s="9"/>
      <c r="V24" s="9"/>
      <c r="W24" s="56"/>
      <c r="X24" s="56"/>
      <c r="Y24" s="56"/>
      <c r="AA24" s="4">
        <f t="shared" si="0"/>
        <v>0</v>
      </c>
      <c r="AB24" s="34" t="str">
        <f t="shared" si="1"/>
        <v> </v>
      </c>
      <c r="AC24"/>
    </row>
    <row r="25" spans="2:29" ht="12.75">
      <c r="B25" s="18">
        <v>10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>
        <v>34.21</v>
      </c>
      <c r="Q25" s="54"/>
      <c r="R25" s="53"/>
      <c r="S25" s="54"/>
      <c r="T25" s="53"/>
      <c r="U25" s="9"/>
      <c r="V25" s="9"/>
      <c r="W25" s="52"/>
      <c r="X25" s="52"/>
      <c r="Y25" s="55"/>
      <c r="AA25" s="4">
        <f t="shared" si="0"/>
        <v>0</v>
      </c>
      <c r="AB25" s="34" t="str">
        <f t="shared" si="1"/>
        <v> </v>
      </c>
      <c r="AC25"/>
    </row>
    <row r="26" spans="2:29" ht="12.75">
      <c r="B26" s="18">
        <v>11</v>
      </c>
      <c r="C26" s="51">
        <v>94.1624</v>
      </c>
      <c r="D26" s="52">
        <v>3.2048</v>
      </c>
      <c r="E26" s="52">
        <v>0.8433</v>
      </c>
      <c r="F26" s="52">
        <v>0.1032</v>
      </c>
      <c r="G26" s="52">
        <v>0.1097</v>
      </c>
      <c r="H26" s="52">
        <v>0.0036</v>
      </c>
      <c r="I26" s="52">
        <v>0.019</v>
      </c>
      <c r="J26" s="52">
        <v>0.0128</v>
      </c>
      <c r="K26" s="52">
        <v>0.008</v>
      </c>
      <c r="L26" s="52">
        <v>0.0123</v>
      </c>
      <c r="M26" s="52">
        <v>1.3591</v>
      </c>
      <c r="N26" s="52">
        <v>0.1619</v>
      </c>
      <c r="O26" s="52">
        <v>0.7104</v>
      </c>
      <c r="P26" s="53">
        <v>34.4</v>
      </c>
      <c r="Q26" s="54">
        <v>8217</v>
      </c>
      <c r="R26" s="53">
        <v>38.12</v>
      </c>
      <c r="S26" s="54">
        <v>9105</v>
      </c>
      <c r="T26" s="53">
        <v>49.63</v>
      </c>
      <c r="U26" s="9"/>
      <c r="V26" s="9"/>
      <c r="W26" s="52"/>
      <c r="X26" s="52"/>
      <c r="Y26" s="55"/>
      <c r="AA26" s="4">
        <f t="shared" si="0"/>
        <v>100.00010000000002</v>
      </c>
      <c r="AB26" s="34" t="str">
        <f t="shared" si="1"/>
        <v> </v>
      </c>
      <c r="AC26"/>
    </row>
    <row r="27" spans="2:29" ht="12.75">
      <c r="B27" s="18">
        <v>12</v>
      </c>
      <c r="C27" s="51">
        <v>94.6543</v>
      </c>
      <c r="D27" s="52">
        <v>2.7606</v>
      </c>
      <c r="E27" s="52">
        <v>0.7724</v>
      </c>
      <c r="F27" s="52">
        <v>0.1084</v>
      </c>
      <c r="G27" s="52">
        <v>0.1159</v>
      </c>
      <c r="H27" s="52">
        <v>0.0032</v>
      </c>
      <c r="I27" s="52">
        <v>0.0222</v>
      </c>
      <c r="J27" s="52">
        <v>0.0147</v>
      </c>
      <c r="K27" s="52">
        <v>0.007</v>
      </c>
      <c r="L27" s="52">
        <v>0.0118</v>
      </c>
      <c r="M27" s="52">
        <v>1.375</v>
      </c>
      <c r="N27" s="52">
        <v>0.1545</v>
      </c>
      <c r="O27" s="52">
        <v>0.7073</v>
      </c>
      <c r="P27" s="53">
        <v>34.26</v>
      </c>
      <c r="Q27" s="54">
        <v>8183</v>
      </c>
      <c r="R27" s="53">
        <v>37.97</v>
      </c>
      <c r="S27" s="54">
        <v>9068</v>
      </c>
      <c r="T27" s="53">
        <v>49.55</v>
      </c>
      <c r="U27" s="9"/>
      <c r="V27" s="9"/>
      <c r="W27" s="52"/>
      <c r="X27" s="52"/>
      <c r="Y27" s="55"/>
      <c r="AA27" s="4">
        <f t="shared" si="0"/>
        <v>100.00000000000001</v>
      </c>
      <c r="AB27" s="34" t="str">
        <f t="shared" si="1"/>
        <v>ОК</v>
      </c>
      <c r="AC27"/>
    </row>
    <row r="28" spans="2:29" ht="12.75">
      <c r="B28" s="18">
        <v>13</v>
      </c>
      <c r="C28" s="51">
        <v>94.6661</v>
      </c>
      <c r="D28" s="52">
        <v>2.6404</v>
      </c>
      <c r="E28" s="52">
        <v>0.7556</v>
      </c>
      <c r="F28" s="52">
        <v>0.0999</v>
      </c>
      <c r="G28" s="52">
        <v>0.1099</v>
      </c>
      <c r="H28" s="52">
        <v>0.0031</v>
      </c>
      <c r="I28" s="52">
        <v>0.0213</v>
      </c>
      <c r="J28" s="52">
        <v>0.0147</v>
      </c>
      <c r="K28" s="52">
        <v>0.0088</v>
      </c>
      <c r="L28" s="52">
        <v>0.0126</v>
      </c>
      <c r="M28" s="52">
        <v>1.5139</v>
      </c>
      <c r="N28" s="52">
        <v>0.1537</v>
      </c>
      <c r="O28" s="52">
        <v>0.7068</v>
      </c>
      <c r="P28" s="53">
        <v>34.16</v>
      </c>
      <c r="Q28" s="54">
        <v>8160</v>
      </c>
      <c r="R28" s="53">
        <v>37.86</v>
      </c>
      <c r="S28" s="54">
        <v>9043</v>
      </c>
      <c r="T28" s="53">
        <v>49.42</v>
      </c>
      <c r="U28" s="9"/>
      <c r="V28" s="9"/>
      <c r="W28" s="52"/>
      <c r="X28" s="52"/>
      <c r="Y28" s="55"/>
      <c r="AA28" s="4">
        <f t="shared" si="0"/>
        <v>100.00000000000001</v>
      </c>
      <c r="AB28" s="34" t="str">
        <f t="shared" si="1"/>
        <v>ОК</v>
      </c>
      <c r="AC28"/>
    </row>
    <row r="29" spans="2:29" ht="12.75">
      <c r="B29" s="18">
        <v>14</v>
      </c>
      <c r="C29" s="55">
        <v>95.0788</v>
      </c>
      <c r="D29" s="52">
        <v>2.5548</v>
      </c>
      <c r="E29" s="52">
        <v>0.7907</v>
      </c>
      <c r="F29" s="52">
        <v>0.1192</v>
      </c>
      <c r="G29" s="52">
        <v>0.1265</v>
      </c>
      <c r="H29" s="52">
        <v>0.0023</v>
      </c>
      <c r="I29" s="52">
        <v>0.0239</v>
      </c>
      <c r="J29" s="52">
        <v>0.0157</v>
      </c>
      <c r="K29" s="52">
        <v>0.008</v>
      </c>
      <c r="L29" s="52">
        <v>0.0116</v>
      </c>
      <c r="M29" s="52">
        <v>1.1007</v>
      </c>
      <c r="N29" s="52">
        <v>0.1679</v>
      </c>
      <c r="O29" s="52">
        <v>0.7055</v>
      </c>
      <c r="P29" s="53">
        <v>34.32</v>
      </c>
      <c r="Q29" s="54">
        <v>8198</v>
      </c>
      <c r="R29" s="53">
        <v>38.04</v>
      </c>
      <c r="S29" s="54">
        <v>9085</v>
      </c>
      <c r="T29" s="53">
        <v>49.7</v>
      </c>
      <c r="U29" s="9"/>
      <c r="V29" s="9"/>
      <c r="W29" s="52"/>
      <c r="X29" s="52"/>
      <c r="Y29" s="55"/>
      <c r="AA29" s="4">
        <f>SUM(C28:N28)</f>
        <v>100.00000000000001</v>
      </c>
      <c r="AB29" s="34" t="str">
        <f t="shared" si="1"/>
        <v>ОК</v>
      </c>
      <c r="AC29"/>
    </row>
    <row r="30" spans="2:29" ht="12.75">
      <c r="B30" s="18">
        <v>15</v>
      </c>
      <c r="C30" s="55">
        <v>93.6023</v>
      </c>
      <c r="D30" s="52">
        <v>3.1828</v>
      </c>
      <c r="E30" s="52">
        <v>0.8518</v>
      </c>
      <c r="F30" s="52">
        <v>0.1041</v>
      </c>
      <c r="G30" s="52">
        <v>0.119</v>
      </c>
      <c r="H30" s="52">
        <v>0.0026</v>
      </c>
      <c r="I30" s="52">
        <v>0.021</v>
      </c>
      <c r="J30" s="52">
        <v>0.0139</v>
      </c>
      <c r="K30" s="52">
        <v>0.0088</v>
      </c>
      <c r="L30" s="52">
        <v>0.012</v>
      </c>
      <c r="M30" s="52">
        <v>1.9069</v>
      </c>
      <c r="N30" s="52">
        <v>0.1748</v>
      </c>
      <c r="O30" s="52">
        <v>0.7135</v>
      </c>
      <c r="P30" s="53">
        <v>34.23</v>
      </c>
      <c r="Q30" s="54">
        <v>8175</v>
      </c>
      <c r="R30" s="53">
        <v>37.92</v>
      </c>
      <c r="S30" s="54">
        <v>9058</v>
      </c>
      <c r="T30" s="53">
        <v>49.27</v>
      </c>
      <c r="U30" s="9"/>
      <c r="V30" s="9"/>
      <c r="W30" s="52"/>
      <c r="X30" s="52"/>
      <c r="Y30" s="55"/>
      <c r="AA30" s="4">
        <f t="shared" si="0"/>
        <v>100</v>
      </c>
      <c r="AB30" s="34" t="str">
        <f t="shared" si="1"/>
        <v>ОК</v>
      </c>
      <c r="AC30"/>
    </row>
    <row r="31" spans="2:29" ht="12.75">
      <c r="B31" s="19">
        <v>16</v>
      </c>
      <c r="C31" s="55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>
        <v>34.23</v>
      </c>
      <c r="Q31" s="54"/>
      <c r="R31" s="53"/>
      <c r="S31" s="54"/>
      <c r="T31" s="53"/>
      <c r="U31" s="9"/>
      <c r="V31" s="9"/>
      <c r="W31" s="52"/>
      <c r="X31" s="52"/>
      <c r="Y31" s="55"/>
      <c r="AA31" s="4">
        <f t="shared" si="0"/>
        <v>0</v>
      </c>
      <c r="AB31" s="34" t="str">
        <f t="shared" si="1"/>
        <v> </v>
      </c>
      <c r="AC31"/>
    </row>
    <row r="32" spans="2:29" ht="12.75">
      <c r="B32" s="19">
        <v>17</v>
      </c>
      <c r="C32" s="55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>
        <v>34.23</v>
      </c>
      <c r="Q32" s="54"/>
      <c r="R32" s="53"/>
      <c r="S32" s="54"/>
      <c r="T32" s="53"/>
      <c r="U32" s="9"/>
      <c r="V32" s="9"/>
      <c r="W32" s="52"/>
      <c r="X32" s="52"/>
      <c r="Y32" s="55"/>
      <c r="AA32" s="4">
        <f t="shared" si="0"/>
        <v>0</v>
      </c>
      <c r="AB32" s="34" t="str">
        <f t="shared" si="1"/>
        <v> </v>
      </c>
      <c r="AC32"/>
    </row>
    <row r="33" spans="2:29" ht="12.75">
      <c r="B33" s="19">
        <v>18</v>
      </c>
      <c r="C33" s="55">
        <v>92.4441</v>
      </c>
      <c r="D33" s="52">
        <v>3.6015</v>
      </c>
      <c r="E33" s="52">
        <v>0.8571</v>
      </c>
      <c r="F33" s="52">
        <v>0.0878</v>
      </c>
      <c r="G33" s="52">
        <v>0.1056</v>
      </c>
      <c r="H33" s="52">
        <v>0.0028</v>
      </c>
      <c r="I33" s="52">
        <v>0.018</v>
      </c>
      <c r="J33" s="52">
        <v>0.0118</v>
      </c>
      <c r="K33" s="52">
        <v>0.0082</v>
      </c>
      <c r="L33" s="52">
        <v>0.0128</v>
      </c>
      <c r="M33" s="52">
        <v>2.6689</v>
      </c>
      <c r="N33" s="52">
        <v>0.1814</v>
      </c>
      <c r="O33" s="52">
        <v>0.7193</v>
      </c>
      <c r="P33" s="53">
        <v>34.05</v>
      </c>
      <c r="Q33" s="54">
        <v>8133</v>
      </c>
      <c r="R33" s="53">
        <v>37.73</v>
      </c>
      <c r="S33" s="54">
        <v>9011</v>
      </c>
      <c r="T33" s="53">
        <v>48.82</v>
      </c>
      <c r="U33" s="9"/>
      <c r="V33" s="9"/>
      <c r="W33" s="52"/>
      <c r="X33" s="52"/>
      <c r="Y33" s="55"/>
      <c r="AA33" s="4">
        <f t="shared" si="0"/>
        <v>99.99999999999999</v>
      </c>
      <c r="AB33" s="34" t="str">
        <f t="shared" si="1"/>
        <v>ОК</v>
      </c>
      <c r="AC33"/>
    </row>
    <row r="34" spans="2:29" ht="12.75">
      <c r="B34" s="19">
        <v>19</v>
      </c>
      <c r="C34" s="55">
        <v>93.1977</v>
      </c>
      <c r="D34" s="52">
        <v>3.3999</v>
      </c>
      <c r="E34" s="52">
        <v>0.8825</v>
      </c>
      <c r="F34" s="52">
        <v>0.1058</v>
      </c>
      <c r="G34" s="52">
        <v>0.1179</v>
      </c>
      <c r="H34" s="52">
        <v>0.0011</v>
      </c>
      <c r="I34" s="52">
        <v>0.0211</v>
      </c>
      <c r="J34" s="52">
        <v>0.0134</v>
      </c>
      <c r="K34" s="52">
        <v>0.0061</v>
      </c>
      <c r="L34" s="52">
        <v>0.0117</v>
      </c>
      <c r="M34" s="52">
        <v>2.062</v>
      </c>
      <c r="N34" s="52">
        <v>0.1809</v>
      </c>
      <c r="O34" s="52">
        <v>0.7159</v>
      </c>
      <c r="P34" s="53">
        <v>34.24</v>
      </c>
      <c r="Q34" s="54">
        <v>8178</v>
      </c>
      <c r="R34" s="53">
        <v>37.94</v>
      </c>
      <c r="S34" s="54">
        <v>9061</v>
      </c>
      <c r="T34" s="53">
        <v>49.21</v>
      </c>
      <c r="U34" s="9"/>
      <c r="V34" s="9"/>
      <c r="W34" s="52"/>
      <c r="X34" s="52"/>
      <c r="Y34" s="55"/>
      <c r="AA34" s="4">
        <f t="shared" si="0"/>
        <v>100.0001</v>
      </c>
      <c r="AB34" s="34" t="str">
        <f t="shared" si="1"/>
        <v> </v>
      </c>
      <c r="AC34"/>
    </row>
    <row r="35" spans="2:29" ht="12.75">
      <c r="B35" s="19">
        <v>20</v>
      </c>
      <c r="C35" s="55">
        <v>92.4016</v>
      </c>
      <c r="D35" s="52">
        <v>3.6434</v>
      </c>
      <c r="E35" s="52">
        <v>0.883</v>
      </c>
      <c r="F35" s="52">
        <v>0.0917</v>
      </c>
      <c r="G35" s="52">
        <v>0.1086</v>
      </c>
      <c r="H35" s="52">
        <v>0.0019</v>
      </c>
      <c r="I35" s="52">
        <v>0.0192</v>
      </c>
      <c r="J35" s="52">
        <v>0.0127</v>
      </c>
      <c r="K35" s="52">
        <v>0.0083</v>
      </c>
      <c r="L35" s="52">
        <v>0.0124</v>
      </c>
      <c r="M35" s="52">
        <v>2.6479</v>
      </c>
      <c r="N35" s="52">
        <v>0.1691</v>
      </c>
      <c r="O35" s="52">
        <v>0.7197</v>
      </c>
      <c r="P35" s="53">
        <v>34.1</v>
      </c>
      <c r="Q35" s="54">
        <v>8143</v>
      </c>
      <c r="R35" s="53">
        <v>37.77</v>
      </c>
      <c r="S35" s="54">
        <v>9022</v>
      </c>
      <c r="T35" s="53">
        <v>48.86</v>
      </c>
      <c r="U35" s="9"/>
      <c r="V35" s="9"/>
      <c r="W35" s="52"/>
      <c r="X35" s="52"/>
      <c r="Y35" s="55"/>
      <c r="AA35" s="4">
        <f t="shared" si="0"/>
        <v>99.99980000000001</v>
      </c>
      <c r="AB35" s="34" t="str">
        <f t="shared" si="1"/>
        <v> </v>
      </c>
      <c r="AC35"/>
    </row>
    <row r="36" spans="2:29" ht="12.75">
      <c r="B36" s="19">
        <v>21</v>
      </c>
      <c r="C36" s="55">
        <v>94.5916</v>
      </c>
      <c r="D36" s="52">
        <v>3.1131</v>
      </c>
      <c r="E36" s="52">
        <v>1.0238</v>
      </c>
      <c r="F36" s="52">
        <v>0.1734</v>
      </c>
      <c r="G36" s="52">
        <v>0.1705</v>
      </c>
      <c r="H36" s="52">
        <v>0.0025</v>
      </c>
      <c r="I36" s="52">
        <v>0.0298</v>
      </c>
      <c r="J36" s="52">
        <v>0.0204</v>
      </c>
      <c r="K36" s="52">
        <v>0.019</v>
      </c>
      <c r="L36" s="52">
        <v>0.009</v>
      </c>
      <c r="M36" s="52">
        <v>0.619</v>
      </c>
      <c r="N36" s="52">
        <v>0.228</v>
      </c>
      <c r="O36" s="52">
        <v>0.7121</v>
      </c>
      <c r="P36" s="53">
        <v>34.84</v>
      </c>
      <c r="Q36" s="54">
        <v>8320</v>
      </c>
      <c r="R36" s="53">
        <v>38.59</v>
      </c>
      <c r="S36" s="54">
        <v>9217</v>
      </c>
      <c r="T36" s="53">
        <v>50.187</v>
      </c>
      <c r="U36" s="9"/>
      <c r="V36" s="9"/>
      <c r="W36" s="52"/>
      <c r="X36" s="52"/>
      <c r="Y36" s="55"/>
      <c r="AA36" s="4">
        <f t="shared" si="0"/>
        <v>100.00009999999999</v>
      </c>
      <c r="AB36" s="34" t="str">
        <f t="shared" si="1"/>
        <v> </v>
      </c>
      <c r="AC36"/>
    </row>
    <row r="37" spans="2:29" ht="12.75">
      <c r="B37" s="19">
        <v>22</v>
      </c>
      <c r="C37" s="55">
        <v>94.5589</v>
      </c>
      <c r="D37" s="52">
        <v>3.1604</v>
      </c>
      <c r="E37" s="52">
        <v>1.0271</v>
      </c>
      <c r="F37" s="52">
        <v>0.17</v>
      </c>
      <c r="G37" s="52">
        <v>0.165</v>
      </c>
      <c r="H37" s="52">
        <v>0.0031</v>
      </c>
      <c r="I37" s="52">
        <v>0.0298</v>
      </c>
      <c r="J37" s="52">
        <v>0.02</v>
      </c>
      <c r="K37" s="52">
        <v>0.0132</v>
      </c>
      <c r="L37" s="52">
        <v>0.0102</v>
      </c>
      <c r="M37" s="52">
        <v>0.6072</v>
      </c>
      <c r="N37" s="52">
        <v>0.2353</v>
      </c>
      <c r="O37" s="52">
        <v>0.7122</v>
      </c>
      <c r="P37" s="53">
        <v>34.8361</v>
      </c>
      <c r="Q37" s="54">
        <v>8320</v>
      </c>
      <c r="R37" s="53">
        <v>38.59</v>
      </c>
      <c r="S37" s="54">
        <v>9217</v>
      </c>
      <c r="T37" s="53">
        <v>50.19</v>
      </c>
      <c r="U37" s="9"/>
      <c r="V37" s="9"/>
      <c r="W37" s="52"/>
      <c r="X37" s="52"/>
      <c r="Y37" s="55"/>
      <c r="AA37" s="4">
        <f t="shared" si="0"/>
        <v>100.00019999999999</v>
      </c>
      <c r="AB37" s="34" t="str">
        <f t="shared" si="1"/>
        <v> </v>
      </c>
      <c r="AC37"/>
    </row>
    <row r="38" spans="2:29" ht="12.75">
      <c r="B38" s="19">
        <v>23</v>
      </c>
      <c r="C38" s="55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>
        <v>34.84</v>
      </c>
      <c r="Q38" s="54"/>
      <c r="R38" s="53"/>
      <c r="S38" s="54"/>
      <c r="T38" s="53"/>
      <c r="U38" s="9"/>
      <c r="V38" s="9"/>
      <c r="W38" s="52"/>
      <c r="X38" s="52"/>
      <c r="Y38" s="55"/>
      <c r="AA38" s="4">
        <f t="shared" si="0"/>
        <v>0</v>
      </c>
      <c r="AB38" s="34" t="str">
        <f t="shared" si="1"/>
        <v> </v>
      </c>
      <c r="AC38"/>
    </row>
    <row r="39" spans="2:29" ht="12.75">
      <c r="B39" s="19">
        <v>24</v>
      </c>
      <c r="C39" s="55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>
        <v>34.84</v>
      </c>
      <c r="Q39" s="54"/>
      <c r="R39" s="53"/>
      <c r="S39" s="54"/>
      <c r="T39" s="53"/>
      <c r="U39" s="9"/>
      <c r="V39" s="9"/>
      <c r="W39" s="52"/>
      <c r="X39" s="56"/>
      <c r="Y39" s="56"/>
      <c r="AA39" s="4">
        <f t="shared" si="0"/>
        <v>0</v>
      </c>
      <c r="AB39" s="34" t="str">
        <f t="shared" si="1"/>
        <v> </v>
      </c>
      <c r="AC39"/>
    </row>
    <row r="40" spans="2:29" ht="12.75">
      <c r="B40" s="19">
        <v>25</v>
      </c>
      <c r="C40" s="55">
        <v>94.491</v>
      </c>
      <c r="D40" s="52">
        <v>3.191</v>
      </c>
      <c r="E40" s="52">
        <v>1.0458</v>
      </c>
      <c r="F40" s="52">
        <v>0.1754</v>
      </c>
      <c r="G40" s="52">
        <v>0.1719</v>
      </c>
      <c r="H40" s="52">
        <v>0.0039</v>
      </c>
      <c r="I40" s="52">
        <v>0.0308</v>
      </c>
      <c r="J40" s="52">
        <v>0.0208</v>
      </c>
      <c r="K40" s="52">
        <v>0.0118</v>
      </c>
      <c r="L40" s="52">
        <v>0.01</v>
      </c>
      <c r="M40" s="52">
        <v>0.6102</v>
      </c>
      <c r="N40" s="52">
        <v>0.2373</v>
      </c>
      <c r="O40" s="52">
        <v>0.7128</v>
      </c>
      <c r="P40" s="53">
        <v>34.86</v>
      </c>
      <c r="Q40" s="54">
        <v>8327</v>
      </c>
      <c r="R40" s="53">
        <v>38.62</v>
      </c>
      <c r="S40" s="54">
        <v>9224</v>
      </c>
      <c r="T40" s="53">
        <v>50.2</v>
      </c>
      <c r="U40" s="9"/>
      <c r="V40" s="9"/>
      <c r="W40" s="52"/>
      <c r="X40" s="52"/>
      <c r="Y40" s="55"/>
      <c r="AA40" s="4">
        <f t="shared" si="0"/>
        <v>99.9999</v>
      </c>
      <c r="AB40" s="34" t="str">
        <f t="shared" si="1"/>
        <v> </v>
      </c>
      <c r="AC40"/>
    </row>
    <row r="41" spans="2:29" ht="12.75">
      <c r="B41" s="19">
        <v>26</v>
      </c>
      <c r="C41" s="55">
        <v>94.5663</v>
      </c>
      <c r="D41" s="52">
        <v>3.1433</v>
      </c>
      <c r="E41" s="52">
        <v>1.0263</v>
      </c>
      <c r="F41" s="52">
        <v>0.1706</v>
      </c>
      <c r="G41" s="52">
        <v>0.1666</v>
      </c>
      <c r="H41" s="52">
        <v>0.0044</v>
      </c>
      <c r="I41" s="52">
        <v>0.03</v>
      </c>
      <c r="J41" s="52">
        <v>0.02</v>
      </c>
      <c r="K41" s="52">
        <v>0.0092</v>
      </c>
      <c r="L41" s="52">
        <v>0.0116</v>
      </c>
      <c r="M41" s="52">
        <v>0.6193</v>
      </c>
      <c r="N41" s="52">
        <v>0.2323</v>
      </c>
      <c r="O41" s="52">
        <v>0.712</v>
      </c>
      <c r="P41" s="53">
        <v>34.83</v>
      </c>
      <c r="Q41" s="54">
        <v>8318</v>
      </c>
      <c r="R41" s="53">
        <v>38.58</v>
      </c>
      <c r="S41" s="54">
        <v>9215</v>
      </c>
      <c r="T41" s="53">
        <v>50.18</v>
      </c>
      <c r="U41" s="9"/>
      <c r="V41" s="9"/>
      <c r="W41" s="52"/>
      <c r="X41" s="52"/>
      <c r="Y41" s="55"/>
      <c r="AA41" s="4">
        <f t="shared" si="0"/>
        <v>99.9999</v>
      </c>
      <c r="AB41" s="34" t="str">
        <f t="shared" si="1"/>
        <v> </v>
      </c>
      <c r="AC41"/>
    </row>
    <row r="42" spans="2:29" ht="12.75">
      <c r="B42" s="19">
        <v>27</v>
      </c>
      <c r="C42" s="55">
        <v>94.5289</v>
      </c>
      <c r="D42" s="52">
        <v>3.1735</v>
      </c>
      <c r="E42" s="52">
        <v>1.0345</v>
      </c>
      <c r="F42" s="52">
        <v>0.1682</v>
      </c>
      <c r="G42" s="52">
        <v>0.1642</v>
      </c>
      <c r="H42" s="52">
        <v>0.0035</v>
      </c>
      <c r="I42" s="52">
        <v>0.03</v>
      </c>
      <c r="J42" s="52">
        <v>0.0199</v>
      </c>
      <c r="K42" s="52">
        <v>0.0094</v>
      </c>
      <c r="L42" s="52">
        <v>0.0109</v>
      </c>
      <c r="M42" s="52">
        <v>0.6225</v>
      </c>
      <c r="N42" s="52">
        <v>0.2346</v>
      </c>
      <c r="O42" s="52">
        <v>0.7123</v>
      </c>
      <c r="P42" s="53">
        <v>34.83</v>
      </c>
      <c r="Q42" s="54">
        <v>8319</v>
      </c>
      <c r="R42" s="53">
        <v>38.59</v>
      </c>
      <c r="S42" s="54">
        <v>9216</v>
      </c>
      <c r="T42" s="53">
        <v>50.18</v>
      </c>
      <c r="U42" s="9"/>
      <c r="V42" s="9"/>
      <c r="W42" s="52"/>
      <c r="X42" s="52"/>
      <c r="Y42" s="55"/>
      <c r="AA42" s="4">
        <f t="shared" si="0"/>
        <v>100.0001</v>
      </c>
      <c r="AB42" s="34" t="str">
        <f t="shared" si="1"/>
        <v> </v>
      </c>
      <c r="AC42"/>
    </row>
    <row r="43" spans="2:29" ht="12.75">
      <c r="B43" s="19">
        <v>28</v>
      </c>
      <c r="C43" s="55">
        <v>94.8043</v>
      </c>
      <c r="D43" s="52">
        <v>3.0016</v>
      </c>
      <c r="E43" s="52">
        <v>0.9776</v>
      </c>
      <c r="F43" s="52">
        <v>0.1653</v>
      </c>
      <c r="G43" s="52">
        <v>0.1604</v>
      </c>
      <c r="H43" s="52">
        <v>0.0024</v>
      </c>
      <c r="I43" s="52">
        <v>0.03</v>
      </c>
      <c r="J43" s="52">
        <v>0.0196</v>
      </c>
      <c r="K43" s="52">
        <v>0.0136</v>
      </c>
      <c r="L43" s="52">
        <v>0.0098</v>
      </c>
      <c r="M43" s="52">
        <v>0.6001</v>
      </c>
      <c r="N43" s="52">
        <v>0.2154</v>
      </c>
      <c r="O43" s="52">
        <v>0.7102</v>
      </c>
      <c r="P43" s="53">
        <v>34.7704</v>
      </c>
      <c r="Q43" s="54">
        <v>8305</v>
      </c>
      <c r="R43" s="53">
        <v>38.5213</v>
      </c>
      <c r="S43" s="54">
        <v>9201</v>
      </c>
      <c r="T43" s="53">
        <v>50.1652</v>
      </c>
      <c r="U43" s="9"/>
      <c r="V43" s="9"/>
      <c r="W43" s="52"/>
      <c r="X43" s="52"/>
      <c r="Y43" s="55"/>
      <c r="AA43" s="4">
        <f t="shared" si="0"/>
        <v>100.00009999999997</v>
      </c>
      <c r="AB43" s="34" t="str">
        <f t="shared" si="1"/>
        <v> </v>
      </c>
      <c r="AC43"/>
    </row>
    <row r="44" spans="2:29" ht="12.75" customHeight="1">
      <c r="B44" s="19">
        <v>29</v>
      </c>
      <c r="C44" s="55">
        <v>94.7507</v>
      </c>
      <c r="D44" s="52">
        <v>3.0217</v>
      </c>
      <c r="E44" s="52">
        <v>0.9954</v>
      </c>
      <c r="F44" s="52">
        <v>0.1672</v>
      </c>
      <c r="G44" s="52">
        <v>0.1644</v>
      </c>
      <c r="H44" s="52">
        <v>0.0053</v>
      </c>
      <c r="I44" s="52">
        <v>0.0298</v>
      </c>
      <c r="J44" s="52">
        <v>0.0202</v>
      </c>
      <c r="K44" s="52">
        <v>0.0142</v>
      </c>
      <c r="L44" s="52">
        <v>0.0101</v>
      </c>
      <c r="M44" s="52">
        <v>0.6066</v>
      </c>
      <c r="N44" s="52">
        <v>0.2143</v>
      </c>
      <c r="O44" s="52">
        <v>0.7108</v>
      </c>
      <c r="P44" s="53">
        <v>34.79</v>
      </c>
      <c r="Q44" s="54">
        <v>8310</v>
      </c>
      <c r="R44" s="53">
        <v>38.54</v>
      </c>
      <c r="S44" s="54">
        <v>9206</v>
      </c>
      <c r="T44" s="53">
        <v>50.18</v>
      </c>
      <c r="U44" s="9"/>
      <c r="V44" s="9"/>
      <c r="W44" s="52"/>
      <c r="X44" s="52"/>
      <c r="Y44" s="55"/>
      <c r="AA44" s="4">
        <f t="shared" si="0"/>
        <v>99.99989999999998</v>
      </c>
      <c r="AB44" s="34" t="str">
        <f t="shared" si="1"/>
        <v> </v>
      </c>
      <c r="AC44"/>
    </row>
    <row r="45" spans="2:29" ht="12.75" customHeight="1">
      <c r="B45" s="19">
        <v>30</v>
      </c>
      <c r="C45" s="55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>
        <v>34.79</v>
      </c>
      <c r="Q45" s="54"/>
      <c r="R45" s="53"/>
      <c r="S45" s="54"/>
      <c r="T45" s="57"/>
      <c r="U45" s="9"/>
      <c r="V45" s="9"/>
      <c r="W45" s="52"/>
      <c r="X45" s="52"/>
      <c r="Y45" s="55"/>
      <c r="AA45" s="4">
        <f t="shared" si="0"/>
        <v>0</v>
      </c>
      <c r="AB45" s="34" t="str">
        <f t="shared" si="1"/>
        <v> </v>
      </c>
      <c r="AC45"/>
    </row>
    <row r="46" spans="2:29" ht="12.75" customHeight="1">
      <c r="B46" s="19">
        <v>31</v>
      </c>
      <c r="C46" s="55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>
        <v>34.79</v>
      </c>
      <c r="Q46" s="54"/>
      <c r="R46" s="53"/>
      <c r="S46" s="54"/>
      <c r="T46" s="53"/>
      <c r="U46" s="9"/>
      <c r="V46" s="9"/>
      <c r="W46" s="52"/>
      <c r="X46" s="52"/>
      <c r="Y46" s="55"/>
      <c r="AA46" s="4">
        <f t="shared" si="0"/>
        <v>0</v>
      </c>
      <c r="AB46" s="34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AA48" s="4"/>
      <c r="AB48" s="5"/>
      <c r="AC48"/>
    </row>
    <row r="49" spans="3:4" ht="12.75">
      <c r="C49" s="1"/>
      <c r="D49" s="1"/>
    </row>
    <row r="50" spans="3:25" ht="15">
      <c r="C50" s="13" t="s">
        <v>58</v>
      </c>
      <c r="D50" s="13"/>
      <c r="E50" s="14"/>
      <c r="F50" s="14"/>
      <c r="G50" s="14"/>
      <c r="H50" s="41"/>
      <c r="I50" s="41"/>
      <c r="J50" s="41"/>
      <c r="K50" s="41"/>
      <c r="L50" s="41"/>
      <c r="M50" s="41"/>
      <c r="N50" s="41"/>
      <c r="O50" s="41"/>
      <c r="P50" s="14" t="s">
        <v>63</v>
      </c>
      <c r="Q50" s="14"/>
      <c r="R50" s="41"/>
      <c r="S50" s="41"/>
      <c r="T50" s="42"/>
      <c r="U50" s="43"/>
      <c r="V50" s="43"/>
      <c r="W50" s="76">
        <v>42583</v>
      </c>
      <c r="X50" s="77"/>
      <c r="Y50" s="15"/>
    </row>
    <row r="51" spans="3:24" ht="12.75">
      <c r="C51" s="1"/>
      <c r="D51" s="1" t="s">
        <v>27</v>
      </c>
      <c r="O51" s="2"/>
      <c r="P51" s="17" t="s">
        <v>29</v>
      </c>
      <c r="Q51" s="17"/>
      <c r="T51" s="2"/>
      <c r="U51" s="16" t="s">
        <v>0</v>
      </c>
      <c r="W51" s="2"/>
      <c r="X51" s="16" t="s">
        <v>16</v>
      </c>
    </row>
    <row r="52" spans="3:25" ht="18" customHeight="1">
      <c r="C52" s="13" t="s">
        <v>35</v>
      </c>
      <c r="D52" s="13"/>
      <c r="E52" s="14"/>
      <c r="F52" s="14"/>
      <c r="G52" s="41"/>
      <c r="H52" s="41"/>
      <c r="I52" s="41"/>
      <c r="J52" s="41"/>
      <c r="K52" s="41"/>
      <c r="L52" s="41"/>
      <c r="M52" s="41"/>
      <c r="N52" s="41"/>
      <c r="O52" s="41" t="s">
        <v>1</v>
      </c>
      <c r="P52" s="14" t="s">
        <v>64</v>
      </c>
      <c r="Q52" s="14"/>
      <c r="R52" s="41"/>
      <c r="S52" s="41"/>
      <c r="T52" s="41"/>
      <c r="U52" s="43"/>
      <c r="V52" s="43"/>
      <c r="W52" s="76" t="s">
        <v>85</v>
      </c>
      <c r="X52" s="77"/>
      <c r="Y52" s="14"/>
    </row>
    <row r="53" spans="3:24" ht="12.75">
      <c r="C53" s="1"/>
      <c r="D53" s="1" t="s">
        <v>28</v>
      </c>
      <c r="O53" s="2"/>
      <c r="P53" s="16" t="s">
        <v>29</v>
      </c>
      <c r="Q53" s="16"/>
      <c r="T53" s="2"/>
      <c r="U53" s="16" t="s">
        <v>0</v>
      </c>
      <c r="W53" s="2"/>
      <c r="X53" t="s">
        <v>16</v>
      </c>
    </row>
    <row r="57" spans="3:10" ht="12.75">
      <c r="C57" s="44"/>
      <c r="D57" s="39"/>
      <c r="E57" s="39"/>
      <c r="F57" s="39"/>
      <c r="G57" s="39"/>
      <c r="H57" s="39"/>
      <c r="I57" s="39"/>
      <c r="J57" s="39"/>
    </row>
  </sheetData>
  <sheetProtection/>
  <mergeCells count="33">
    <mergeCell ref="O13:O15"/>
    <mergeCell ref="P13:P15"/>
    <mergeCell ref="R13:R15"/>
    <mergeCell ref="L13:L15"/>
    <mergeCell ref="H13:H15"/>
    <mergeCell ref="K13:K15"/>
    <mergeCell ref="W52:X52"/>
    <mergeCell ref="C12:N12"/>
    <mergeCell ref="T13:T15"/>
    <mergeCell ref="O12:T12"/>
    <mergeCell ref="V12:V15"/>
    <mergeCell ref="W50:X50"/>
    <mergeCell ref="C48:Y48"/>
    <mergeCell ref="J13:J15"/>
    <mergeCell ref="W12:W15"/>
    <mergeCell ref="X12:X15"/>
    <mergeCell ref="C6:AA6"/>
    <mergeCell ref="Y12:Y15"/>
    <mergeCell ref="U12:U15"/>
    <mergeCell ref="D13:D15"/>
    <mergeCell ref="G13:G15"/>
    <mergeCell ref="M13:M15"/>
    <mergeCell ref="I13:I15"/>
    <mergeCell ref="C13:C15"/>
    <mergeCell ref="F13:F15"/>
    <mergeCell ref="N13:N15"/>
    <mergeCell ref="B7:AD7"/>
    <mergeCell ref="B8:AD8"/>
    <mergeCell ref="B12:B15"/>
    <mergeCell ref="E13:E15"/>
    <mergeCell ref="Q13:Q15"/>
    <mergeCell ref="S13:S15"/>
    <mergeCell ref="B9:Y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3"/>
  <sheetViews>
    <sheetView tabSelected="1" view="pageBreakPreview" zoomScaleSheetLayoutView="100" workbookViewId="0" topLeftCell="A29">
      <selection activeCell="N31" sqref="N31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4" width="10.625" style="0" customWidth="1"/>
    <col min="5" max="13" width="11.875" style="0" customWidth="1"/>
    <col min="14" max="14" width="9.625" style="0" customWidth="1"/>
    <col min="15" max="15" width="10.00390625" style="0" customWidth="1"/>
    <col min="16" max="16" width="9.125" style="6" customWidth="1"/>
    <col min="18" max="18" width="6.75390625" style="0" customWidth="1"/>
    <col min="19" max="19" width="11.625" style="0" customWidth="1"/>
  </cols>
  <sheetData>
    <row r="1" spans="2:14" ht="12.75">
      <c r="B1" s="48" t="s">
        <v>30</v>
      </c>
      <c r="C1" s="48"/>
      <c r="D1" s="48"/>
      <c r="E1" s="48"/>
      <c r="F1" s="48"/>
      <c r="G1" s="48"/>
      <c r="H1" s="48"/>
      <c r="I1" s="48"/>
      <c r="J1" s="47"/>
      <c r="K1" s="47"/>
      <c r="L1" s="47"/>
      <c r="M1" s="47"/>
      <c r="N1" s="47"/>
    </row>
    <row r="2" spans="2:14" ht="12.75">
      <c r="B2" s="48" t="s">
        <v>31</v>
      </c>
      <c r="C2" s="48"/>
      <c r="D2" s="48"/>
      <c r="E2" s="48"/>
      <c r="F2" s="48"/>
      <c r="G2" s="48"/>
      <c r="H2" s="48"/>
      <c r="I2" s="48"/>
      <c r="J2" s="47"/>
      <c r="K2" s="47"/>
      <c r="L2" s="47"/>
      <c r="M2" s="47"/>
      <c r="N2" s="47"/>
    </row>
    <row r="3" spans="2:15" ht="12.75">
      <c r="B3" s="49" t="s">
        <v>52</v>
      </c>
      <c r="C3" s="49"/>
      <c r="D3" s="49"/>
      <c r="E3" s="49"/>
      <c r="F3" s="48"/>
      <c r="G3" s="48"/>
      <c r="H3" s="48"/>
      <c r="I3" s="48"/>
      <c r="J3" s="47"/>
      <c r="K3" s="50"/>
      <c r="L3" s="50"/>
      <c r="M3" s="3"/>
      <c r="N3" s="3"/>
      <c r="O3" s="3"/>
    </row>
    <row r="4" spans="2:15" ht="12.75">
      <c r="B4" s="48"/>
      <c r="C4" s="48"/>
      <c r="D4" s="48"/>
      <c r="E4" s="48"/>
      <c r="F4" s="48"/>
      <c r="G4" s="48"/>
      <c r="H4" s="48"/>
      <c r="I4" s="48"/>
      <c r="J4" s="47"/>
      <c r="K4" s="50"/>
      <c r="L4" s="50"/>
      <c r="M4" s="3"/>
      <c r="N4" s="3"/>
      <c r="O4" s="3"/>
    </row>
    <row r="5" spans="2:15" ht="15">
      <c r="B5" s="47"/>
      <c r="C5" s="71" t="s">
        <v>37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22"/>
    </row>
    <row r="6" spans="2:15" ht="36" customHeight="1">
      <c r="B6" s="88" t="s">
        <v>56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24"/>
    </row>
    <row r="7" spans="2:15" ht="45" customHeight="1">
      <c r="B7" s="88" t="s">
        <v>53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23"/>
    </row>
    <row r="8" spans="2:15" ht="18" customHeight="1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23"/>
    </row>
    <row r="9" spans="2:15" ht="18" customHeight="1">
      <c r="B9" s="69" t="s">
        <v>86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25"/>
    </row>
    <row r="10" spans="2:15" ht="24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5"/>
    </row>
    <row r="11" spans="2:16" ht="30" customHeight="1">
      <c r="B11" s="60" t="s">
        <v>26</v>
      </c>
      <c r="C11" s="78" t="s">
        <v>38</v>
      </c>
      <c r="D11" s="79"/>
      <c r="E11" s="79"/>
      <c r="F11" s="79"/>
      <c r="G11" s="79"/>
      <c r="H11" s="79"/>
      <c r="I11" s="79"/>
      <c r="J11" s="79"/>
      <c r="K11" s="79"/>
      <c r="L11" s="79"/>
      <c r="M11" s="83" t="s">
        <v>39</v>
      </c>
      <c r="N11" s="84" t="s">
        <v>41</v>
      </c>
      <c r="O11" s="26"/>
      <c r="P11"/>
    </row>
    <row r="12" spans="2:16" ht="48.75" customHeight="1">
      <c r="B12" s="61"/>
      <c r="C12" s="58" t="s">
        <v>43</v>
      </c>
      <c r="D12" s="60" t="s">
        <v>55</v>
      </c>
      <c r="E12" s="59" t="s">
        <v>44</v>
      </c>
      <c r="F12" s="59" t="s">
        <v>45</v>
      </c>
      <c r="G12" s="59" t="s">
        <v>46</v>
      </c>
      <c r="H12" s="59" t="s">
        <v>47</v>
      </c>
      <c r="I12" s="59" t="s">
        <v>48</v>
      </c>
      <c r="J12" s="59" t="s">
        <v>49</v>
      </c>
      <c r="K12" s="59" t="s">
        <v>50</v>
      </c>
      <c r="L12" s="59" t="s">
        <v>51</v>
      </c>
      <c r="M12" s="83"/>
      <c r="N12" s="85"/>
      <c r="O12" s="26"/>
      <c r="P12"/>
    </row>
    <row r="13" spans="2:16" ht="15.75" customHeight="1">
      <c r="B13" s="61"/>
      <c r="C13" s="58"/>
      <c r="D13" s="61"/>
      <c r="E13" s="59"/>
      <c r="F13" s="59"/>
      <c r="G13" s="59"/>
      <c r="H13" s="59"/>
      <c r="I13" s="59"/>
      <c r="J13" s="59"/>
      <c r="K13" s="59"/>
      <c r="L13" s="59"/>
      <c r="M13" s="83"/>
      <c r="N13" s="85"/>
      <c r="O13" s="26"/>
      <c r="P13"/>
    </row>
    <row r="14" spans="2:19" ht="30" customHeight="1">
      <c r="B14" s="68"/>
      <c r="C14" s="58"/>
      <c r="D14" s="62"/>
      <c r="E14" s="59"/>
      <c r="F14" s="59"/>
      <c r="G14" s="59"/>
      <c r="H14" s="59"/>
      <c r="I14" s="59"/>
      <c r="J14" s="59"/>
      <c r="K14" s="59"/>
      <c r="L14" s="59"/>
      <c r="M14" s="83"/>
      <c r="N14" s="86"/>
      <c r="O14" s="26"/>
      <c r="P14"/>
      <c r="S14" s="46"/>
    </row>
    <row r="15" spans="2:19" ht="15.75" customHeight="1">
      <c r="B15" s="18">
        <v>1</v>
      </c>
      <c r="C15" s="91">
        <v>8520.94</v>
      </c>
      <c r="D15" s="91">
        <v>2754.82</v>
      </c>
      <c r="E15" s="91">
        <v>27255.63</v>
      </c>
      <c r="F15" s="91">
        <v>319.55</v>
      </c>
      <c r="G15" s="91">
        <v>1015.82</v>
      </c>
      <c r="H15" s="91">
        <v>5906.52</v>
      </c>
      <c r="I15" s="91">
        <v>216.1</v>
      </c>
      <c r="J15" s="91">
        <v>721.29</v>
      </c>
      <c r="K15" s="91">
        <v>0</v>
      </c>
      <c r="L15" s="91">
        <v>3795.49</v>
      </c>
      <c r="M15" s="36">
        <f>SUM(B15:L15)</f>
        <v>50507.159999999996</v>
      </c>
      <c r="N15" s="45">
        <f>IF(Паспорт!P16&gt;0,Паспорт!P16,N14)</f>
        <v>34.44</v>
      </c>
      <c r="O15" s="27"/>
      <c r="P15" s="82" t="s">
        <v>42</v>
      </c>
      <c r="Q15" s="82"/>
      <c r="S15" s="46"/>
    </row>
    <row r="16" spans="2:19" ht="15.75">
      <c r="B16" s="18">
        <v>2</v>
      </c>
      <c r="C16" s="91">
        <v>8711.7</v>
      </c>
      <c r="D16" s="91">
        <v>2118.35</v>
      </c>
      <c r="E16" s="91">
        <v>28423.85</v>
      </c>
      <c r="F16" s="91">
        <v>321.61</v>
      </c>
      <c r="G16" s="91">
        <v>1137.91</v>
      </c>
      <c r="H16" s="91">
        <v>6037.25</v>
      </c>
      <c r="I16" s="91">
        <v>222.59</v>
      </c>
      <c r="J16" s="91">
        <v>695.36</v>
      </c>
      <c r="K16" s="91">
        <v>0</v>
      </c>
      <c r="L16" s="91">
        <v>3959.46</v>
      </c>
      <c r="M16" s="36">
        <f>SUM(B16:L16)</f>
        <v>51630.08</v>
      </c>
      <c r="N16" s="45">
        <f>IF(Паспорт!P17&gt;0,Паспорт!P17,N15)</f>
        <v>34.39</v>
      </c>
      <c r="O16" s="27"/>
      <c r="P16" s="82"/>
      <c r="Q16" s="82"/>
      <c r="S16" s="46"/>
    </row>
    <row r="17" spans="2:19" ht="15.75">
      <c r="B17" s="18">
        <v>3</v>
      </c>
      <c r="C17" s="91">
        <v>8226.47</v>
      </c>
      <c r="D17" s="91">
        <v>1966.19</v>
      </c>
      <c r="E17" s="91">
        <v>31397.68</v>
      </c>
      <c r="F17" s="91">
        <v>302.78</v>
      </c>
      <c r="G17" s="91">
        <v>1241.55</v>
      </c>
      <c r="H17" s="91">
        <v>5926.88</v>
      </c>
      <c r="I17" s="91">
        <v>211</v>
      </c>
      <c r="J17" s="91">
        <v>731.77</v>
      </c>
      <c r="K17" s="91">
        <v>0</v>
      </c>
      <c r="L17" s="91">
        <v>3882.19</v>
      </c>
      <c r="M17" s="36">
        <f>SUM(C17:L17)</f>
        <v>53886.509999999995</v>
      </c>
      <c r="N17" s="45">
        <f>IF(Паспорт!P18&gt;0,Паспорт!P18,N16)</f>
        <v>34.39</v>
      </c>
      <c r="O17" s="27"/>
      <c r="P17" s="82"/>
      <c r="Q17" s="82"/>
      <c r="S17" s="46"/>
    </row>
    <row r="18" spans="2:19" ht="15.75">
      <c r="B18" s="18">
        <v>4</v>
      </c>
      <c r="C18" s="91">
        <v>7886.87</v>
      </c>
      <c r="D18" s="91">
        <v>2696.75</v>
      </c>
      <c r="E18" s="91">
        <v>31740.85</v>
      </c>
      <c r="F18" s="91">
        <v>288.18</v>
      </c>
      <c r="G18" s="91">
        <v>1019.19</v>
      </c>
      <c r="H18" s="91">
        <v>5803.91</v>
      </c>
      <c r="I18" s="91">
        <v>210.35</v>
      </c>
      <c r="J18" s="91">
        <v>408.46</v>
      </c>
      <c r="K18" s="91">
        <v>0</v>
      </c>
      <c r="L18" s="91">
        <v>3721.77</v>
      </c>
      <c r="M18" s="36">
        <f>SUM(C18:L18)</f>
        <v>53776.329999999994</v>
      </c>
      <c r="N18" s="45">
        <f>IF(Паспорт!P19&gt;0,Паспорт!P19,N17)</f>
        <v>34.29</v>
      </c>
      <c r="O18" s="27"/>
      <c r="P18" s="82"/>
      <c r="Q18" s="82"/>
      <c r="S18" s="46"/>
    </row>
    <row r="19" spans="2:19" ht="15.75">
      <c r="B19" s="18">
        <v>5</v>
      </c>
      <c r="C19" s="91">
        <v>8667.45</v>
      </c>
      <c r="D19" s="91">
        <v>2856.5</v>
      </c>
      <c r="E19" s="91">
        <v>33263.24</v>
      </c>
      <c r="F19" s="91">
        <v>305.23</v>
      </c>
      <c r="G19" s="91">
        <v>1206.04</v>
      </c>
      <c r="H19" s="91">
        <v>6067.78</v>
      </c>
      <c r="I19" s="91">
        <v>223.49</v>
      </c>
      <c r="J19" s="91">
        <v>840.85</v>
      </c>
      <c r="K19" s="91">
        <v>39.13</v>
      </c>
      <c r="L19" s="91">
        <v>4297.3</v>
      </c>
      <c r="M19" s="36">
        <f>SUM(C19:L19)</f>
        <v>57767.01</v>
      </c>
      <c r="N19" s="45">
        <f>IF(Паспорт!P20&gt;0,Паспорт!P20,N18)</f>
        <v>34.42</v>
      </c>
      <c r="O19" s="27"/>
      <c r="P19" s="82"/>
      <c r="Q19" s="82"/>
      <c r="S19" s="46"/>
    </row>
    <row r="20" spans="2:19" ht="15.75" customHeight="1">
      <c r="B20" s="18">
        <v>6</v>
      </c>
      <c r="C20" s="91">
        <v>8102.22</v>
      </c>
      <c r="D20" s="91">
        <v>2631.71</v>
      </c>
      <c r="E20" s="91">
        <v>26270.47</v>
      </c>
      <c r="F20" s="91">
        <v>326.43</v>
      </c>
      <c r="G20" s="91">
        <v>1301.89</v>
      </c>
      <c r="H20" s="91">
        <v>6213.47</v>
      </c>
      <c r="I20" s="91">
        <v>215.13</v>
      </c>
      <c r="J20" s="91">
        <v>794.69</v>
      </c>
      <c r="K20" s="91">
        <v>0</v>
      </c>
      <c r="L20" s="91">
        <v>4078.47</v>
      </c>
      <c r="M20" s="36">
        <f>SUM(C20:L20)</f>
        <v>49934.48</v>
      </c>
      <c r="N20" s="45">
        <f>IF(Паспорт!P21&gt;0,Паспорт!P21,N19)</f>
        <v>34.3</v>
      </c>
      <c r="O20" s="27"/>
      <c r="P20" s="82"/>
      <c r="Q20" s="82"/>
      <c r="S20" s="46"/>
    </row>
    <row r="21" spans="2:19" ht="15.75">
      <c r="B21" s="18">
        <v>7</v>
      </c>
      <c r="C21" s="91">
        <v>8580.59</v>
      </c>
      <c r="D21" s="91">
        <v>2841.7</v>
      </c>
      <c r="E21" s="91">
        <v>31223.83</v>
      </c>
      <c r="F21" s="91">
        <v>289.72</v>
      </c>
      <c r="G21" s="91">
        <v>1056.04</v>
      </c>
      <c r="H21" s="91">
        <v>5963.35</v>
      </c>
      <c r="I21" s="91">
        <v>221.22</v>
      </c>
      <c r="J21" s="91">
        <v>658.44</v>
      </c>
      <c r="K21" s="91">
        <v>0</v>
      </c>
      <c r="L21" s="91">
        <v>3985.55</v>
      </c>
      <c r="M21" s="36">
        <f>SUM(C21:L21)</f>
        <v>54820.44000000001</v>
      </c>
      <c r="N21" s="45">
        <f>IF(Паспорт!P22&gt;0,Паспорт!P22,N20)</f>
        <v>34.36</v>
      </c>
      <c r="O21" s="27"/>
      <c r="P21" s="82"/>
      <c r="Q21" s="82"/>
      <c r="S21" s="46"/>
    </row>
    <row r="22" spans="2:19" ht="15.75">
      <c r="B22" s="18">
        <v>8</v>
      </c>
      <c r="C22" s="91">
        <v>9427.26</v>
      </c>
      <c r="D22" s="91">
        <v>2903.04</v>
      </c>
      <c r="E22" s="91">
        <v>24346.38</v>
      </c>
      <c r="F22" s="91">
        <v>328.51</v>
      </c>
      <c r="G22" s="91">
        <v>1262.98</v>
      </c>
      <c r="H22" s="91">
        <v>6558.11</v>
      </c>
      <c r="I22" s="91">
        <v>246.9</v>
      </c>
      <c r="J22" s="91">
        <v>744.73</v>
      </c>
      <c r="K22" s="91">
        <v>0</v>
      </c>
      <c r="L22" s="91">
        <v>4209.21</v>
      </c>
      <c r="M22" s="36">
        <f>SUM(C22:L22)</f>
        <v>50027.12000000001</v>
      </c>
      <c r="N22" s="45">
        <f>IF(Паспорт!P23&gt;0,Паспорт!P23,N21)</f>
        <v>34.21</v>
      </c>
      <c r="O22" s="27"/>
      <c r="P22" s="82"/>
      <c r="Q22" s="82"/>
      <c r="S22" s="46"/>
    </row>
    <row r="23" spans="2:19" ht="15" customHeight="1">
      <c r="B23" s="18">
        <v>9</v>
      </c>
      <c r="C23" s="91">
        <v>9446.52</v>
      </c>
      <c r="D23" s="91">
        <v>2051.55</v>
      </c>
      <c r="E23" s="91">
        <v>23336.57</v>
      </c>
      <c r="F23" s="91">
        <v>332.06</v>
      </c>
      <c r="G23" s="91">
        <v>1427.27</v>
      </c>
      <c r="H23" s="91">
        <v>6905.38</v>
      </c>
      <c r="I23" s="91">
        <v>221.56</v>
      </c>
      <c r="J23" s="91">
        <v>760.79</v>
      </c>
      <c r="K23" s="91">
        <v>0</v>
      </c>
      <c r="L23" s="91">
        <v>4395.02</v>
      </c>
      <c r="M23" s="36">
        <f>SUM(C23:L23)</f>
        <v>48876.71999999999</v>
      </c>
      <c r="N23" s="45">
        <f>IF(Паспорт!P24&gt;0,Паспорт!P24,N22)</f>
        <v>34.21</v>
      </c>
      <c r="O23" s="27"/>
      <c r="P23" s="33"/>
      <c r="S23" s="46"/>
    </row>
    <row r="24" spans="2:19" ht="15.75">
      <c r="B24" s="18">
        <v>10</v>
      </c>
      <c r="C24" s="91">
        <v>9765.2</v>
      </c>
      <c r="D24" s="91">
        <v>1854.43</v>
      </c>
      <c r="E24" s="91">
        <v>23421.76</v>
      </c>
      <c r="F24" s="91">
        <v>335.8</v>
      </c>
      <c r="G24" s="91">
        <v>1316.36</v>
      </c>
      <c r="H24" s="91">
        <v>6237.31</v>
      </c>
      <c r="I24" s="91">
        <v>212.21</v>
      </c>
      <c r="J24" s="91">
        <v>773.17</v>
      </c>
      <c r="K24" s="91">
        <v>0</v>
      </c>
      <c r="L24" s="91">
        <v>4264.07</v>
      </c>
      <c r="M24" s="36">
        <f>SUM(C24:L24)</f>
        <v>48180.31</v>
      </c>
      <c r="N24" s="45">
        <f>IF(Паспорт!P25&gt;0,Паспорт!P25,N23)</f>
        <v>34.21</v>
      </c>
      <c r="O24" s="27"/>
      <c r="P24" s="33"/>
      <c r="S24" s="46"/>
    </row>
    <row r="25" spans="2:19" ht="15.75">
      <c r="B25" s="18">
        <v>11</v>
      </c>
      <c r="C25" s="91">
        <v>9123.48</v>
      </c>
      <c r="D25" s="91">
        <v>2807.15</v>
      </c>
      <c r="E25" s="91">
        <v>22109.71</v>
      </c>
      <c r="F25" s="91">
        <v>309.3</v>
      </c>
      <c r="G25" s="91">
        <v>1156.01</v>
      </c>
      <c r="H25" s="91">
        <v>7054.89</v>
      </c>
      <c r="I25" s="91">
        <v>232.69</v>
      </c>
      <c r="J25" s="91">
        <v>714.42</v>
      </c>
      <c r="K25" s="91">
        <v>0</v>
      </c>
      <c r="L25" s="91">
        <v>4083.7</v>
      </c>
      <c r="M25" s="36">
        <f>SUM(C25:L25)</f>
        <v>47591.35</v>
      </c>
      <c r="N25" s="45">
        <f>IF(Паспорт!P26&gt;0,Паспорт!P26,N24)</f>
        <v>34.4</v>
      </c>
      <c r="O25" s="27"/>
      <c r="P25" s="33"/>
      <c r="S25" s="46"/>
    </row>
    <row r="26" spans="2:19" ht="15.75">
      <c r="B26" s="18">
        <v>12</v>
      </c>
      <c r="C26" s="91">
        <v>8477.66</v>
      </c>
      <c r="D26" s="91">
        <v>2509.39</v>
      </c>
      <c r="E26" s="91">
        <v>19240.97</v>
      </c>
      <c r="F26" s="91">
        <v>283.56</v>
      </c>
      <c r="G26" s="91">
        <v>973.62</v>
      </c>
      <c r="H26" s="91">
        <v>5903.98</v>
      </c>
      <c r="I26" s="91">
        <v>202.86</v>
      </c>
      <c r="J26" s="91">
        <v>764.65</v>
      </c>
      <c r="K26" s="91">
        <v>0.25</v>
      </c>
      <c r="L26" s="91">
        <v>3851.37</v>
      </c>
      <c r="M26" s="36">
        <f>SUM(C26:L26)</f>
        <v>42208.310000000005</v>
      </c>
      <c r="N26" s="45">
        <f>IF(Паспорт!P27&gt;0,Паспорт!P27,N25)</f>
        <v>34.26</v>
      </c>
      <c r="O26" s="27"/>
      <c r="P26" s="33"/>
      <c r="S26" s="46"/>
    </row>
    <row r="27" spans="2:19" ht="15.75">
      <c r="B27" s="18">
        <v>13</v>
      </c>
      <c r="C27" s="91">
        <v>8290.28</v>
      </c>
      <c r="D27" s="91">
        <v>2621.97</v>
      </c>
      <c r="E27" s="91">
        <v>23915.35</v>
      </c>
      <c r="F27" s="91">
        <v>285.85</v>
      </c>
      <c r="G27" s="91">
        <v>1046.76</v>
      </c>
      <c r="H27" s="91">
        <v>5944.16</v>
      </c>
      <c r="I27" s="91">
        <v>211.4</v>
      </c>
      <c r="J27" s="91">
        <v>641.98</v>
      </c>
      <c r="K27" s="91">
        <v>0</v>
      </c>
      <c r="L27" s="91">
        <v>3975.31</v>
      </c>
      <c r="M27" s="36">
        <f>SUM(C27:L27)</f>
        <v>46933.06</v>
      </c>
      <c r="N27" s="45">
        <f>IF(Паспорт!P28&gt;0,Паспорт!P28,N26)</f>
        <v>34.16</v>
      </c>
      <c r="O27" s="27"/>
      <c r="P27" s="33"/>
      <c r="S27" s="46"/>
    </row>
    <row r="28" spans="2:19" ht="15.75">
      <c r="B28" s="18">
        <v>14</v>
      </c>
      <c r="C28" s="91">
        <v>9128.57</v>
      </c>
      <c r="D28" s="91">
        <v>2567.16</v>
      </c>
      <c r="E28" s="91">
        <v>21044.98</v>
      </c>
      <c r="F28" s="91">
        <v>271.32</v>
      </c>
      <c r="G28" s="91">
        <v>1077.39</v>
      </c>
      <c r="H28" s="91">
        <v>5607.04</v>
      </c>
      <c r="I28" s="91">
        <v>205.93</v>
      </c>
      <c r="J28" s="91">
        <v>676.99</v>
      </c>
      <c r="K28" s="91">
        <v>0</v>
      </c>
      <c r="L28" s="91">
        <v>3780.87</v>
      </c>
      <c r="M28" s="36">
        <f>SUM(C28:L28)</f>
        <v>44360.25</v>
      </c>
      <c r="N28" s="45">
        <f>IF(Паспорт!P29&gt;0,Паспорт!P29,N27)</f>
        <v>34.32</v>
      </c>
      <c r="O28" s="27"/>
      <c r="P28" s="33"/>
      <c r="S28" s="46"/>
    </row>
    <row r="29" spans="2:19" ht="15.75">
      <c r="B29" s="18">
        <v>15</v>
      </c>
      <c r="C29" s="91">
        <v>8799.43</v>
      </c>
      <c r="D29" s="91">
        <v>2684.52</v>
      </c>
      <c r="E29" s="91">
        <v>22464.04</v>
      </c>
      <c r="F29" s="91">
        <v>269.16</v>
      </c>
      <c r="G29" s="91">
        <v>951.33</v>
      </c>
      <c r="H29" s="91">
        <v>5321.75</v>
      </c>
      <c r="I29" s="91">
        <v>170.03</v>
      </c>
      <c r="J29" s="91">
        <v>592.33</v>
      </c>
      <c r="K29" s="91">
        <v>0</v>
      </c>
      <c r="L29" s="91">
        <v>3576.49</v>
      </c>
      <c r="M29" s="36">
        <f>SUM(C29:L29)</f>
        <v>44829.08000000001</v>
      </c>
      <c r="N29" s="45">
        <f>IF(Паспорт!P30&gt;0,Паспорт!P30,N28)</f>
        <v>34.23</v>
      </c>
      <c r="O29" s="27"/>
      <c r="P29" s="33"/>
      <c r="S29" s="46"/>
    </row>
    <row r="30" spans="2:19" ht="15.75">
      <c r="B30" s="19">
        <v>16</v>
      </c>
      <c r="C30" s="91">
        <v>8405.33</v>
      </c>
      <c r="D30" s="91">
        <v>1934</v>
      </c>
      <c r="E30" s="91">
        <v>22482.72</v>
      </c>
      <c r="F30" s="91">
        <v>300.91</v>
      </c>
      <c r="G30" s="91">
        <v>1045.01</v>
      </c>
      <c r="H30" s="91">
        <v>5455.59</v>
      </c>
      <c r="I30" s="91">
        <v>165.79</v>
      </c>
      <c r="J30" s="91">
        <v>665.25</v>
      </c>
      <c r="K30" s="91">
        <v>0</v>
      </c>
      <c r="L30" s="91">
        <v>3673.03</v>
      </c>
      <c r="M30" s="36">
        <f>SUM(C30:L30)</f>
        <v>44127.63000000001</v>
      </c>
      <c r="N30" s="45">
        <f>IF(Паспорт!P31&gt;0,Паспорт!P31,N29)</f>
        <v>34.23</v>
      </c>
      <c r="O30" s="27"/>
      <c r="P30" s="33"/>
      <c r="S30" s="46"/>
    </row>
    <row r="31" spans="2:19" ht="15.75">
      <c r="B31" s="19">
        <v>17</v>
      </c>
      <c r="C31" s="91">
        <v>7881.28</v>
      </c>
      <c r="D31" s="91">
        <v>1885.57</v>
      </c>
      <c r="E31" s="91">
        <v>20105.72</v>
      </c>
      <c r="F31" s="91">
        <v>255.17</v>
      </c>
      <c r="G31" s="91">
        <v>990.66</v>
      </c>
      <c r="H31" s="91">
        <v>4897.59</v>
      </c>
      <c r="I31" s="91">
        <v>223.54</v>
      </c>
      <c r="J31" s="91">
        <v>626.77</v>
      </c>
      <c r="K31" s="91">
        <v>0</v>
      </c>
      <c r="L31" s="91">
        <v>3614.69</v>
      </c>
      <c r="M31" s="36">
        <f>SUM(C31:L31)</f>
        <v>40480.99</v>
      </c>
      <c r="N31" s="45">
        <f>IF(Паспорт!P32&gt;0,Паспорт!P32,N30)</f>
        <v>34.23</v>
      </c>
      <c r="O31" s="27"/>
      <c r="P31" s="33"/>
      <c r="S31" s="46"/>
    </row>
    <row r="32" spans="2:19" ht="15.75">
      <c r="B32" s="19">
        <v>18</v>
      </c>
      <c r="C32" s="91">
        <v>8037.96</v>
      </c>
      <c r="D32" s="91">
        <v>2875.65</v>
      </c>
      <c r="E32" s="91">
        <v>18996.57</v>
      </c>
      <c r="F32" s="91">
        <v>243.2</v>
      </c>
      <c r="G32" s="91">
        <v>844.24</v>
      </c>
      <c r="H32" s="91">
        <v>5743.11</v>
      </c>
      <c r="I32" s="91">
        <v>173.01</v>
      </c>
      <c r="J32" s="91">
        <v>577.05</v>
      </c>
      <c r="K32" s="91">
        <v>0</v>
      </c>
      <c r="L32" s="91">
        <v>3741.31</v>
      </c>
      <c r="M32" s="36">
        <f>SUM(C32:L32)</f>
        <v>41232.100000000006</v>
      </c>
      <c r="N32" s="45">
        <f>IF(Паспорт!P33&gt;0,Паспорт!P33,N31)</f>
        <v>34.05</v>
      </c>
      <c r="O32" s="27"/>
      <c r="P32" s="33"/>
      <c r="S32" s="46"/>
    </row>
    <row r="33" spans="2:19" ht="15.75">
      <c r="B33" s="19">
        <v>19</v>
      </c>
      <c r="C33" s="91">
        <v>8371.4</v>
      </c>
      <c r="D33" s="91">
        <v>3313.15</v>
      </c>
      <c r="E33" s="91">
        <v>18041.78</v>
      </c>
      <c r="F33" s="91">
        <v>276.02</v>
      </c>
      <c r="G33" s="91">
        <v>943.95</v>
      </c>
      <c r="H33" s="91">
        <v>5362.02</v>
      </c>
      <c r="I33" s="91">
        <v>224.18</v>
      </c>
      <c r="J33" s="91">
        <v>634.61</v>
      </c>
      <c r="K33" s="91">
        <v>0</v>
      </c>
      <c r="L33" s="91">
        <v>3831.58</v>
      </c>
      <c r="M33" s="36">
        <f>SUM(C33:L33)</f>
        <v>40998.69</v>
      </c>
      <c r="N33" s="45">
        <f>IF(Паспорт!P34&gt;0,Паспорт!P34,N32)</f>
        <v>34.24</v>
      </c>
      <c r="O33" s="27"/>
      <c r="P33" s="33"/>
      <c r="S33" s="46"/>
    </row>
    <row r="34" spans="2:19" ht="15.75">
      <c r="B34" s="19">
        <v>20</v>
      </c>
      <c r="C34" s="91">
        <v>8871.03</v>
      </c>
      <c r="D34" s="91">
        <v>3278.57</v>
      </c>
      <c r="E34" s="91">
        <v>21106.16</v>
      </c>
      <c r="F34" s="91">
        <v>323.98</v>
      </c>
      <c r="G34" s="91">
        <v>1335.84</v>
      </c>
      <c r="H34" s="91">
        <v>6011.06</v>
      </c>
      <c r="I34" s="91">
        <v>218.58</v>
      </c>
      <c r="J34" s="91">
        <v>665.93</v>
      </c>
      <c r="K34" s="91">
        <v>0</v>
      </c>
      <c r="L34" s="91">
        <v>4105.19</v>
      </c>
      <c r="M34" s="36">
        <f>SUM(C34:L34)</f>
        <v>45916.340000000004</v>
      </c>
      <c r="N34" s="45">
        <f>IF(Паспорт!P35&gt;0,Паспорт!P35,N33)</f>
        <v>34.1</v>
      </c>
      <c r="O34" s="27"/>
      <c r="P34" s="33"/>
      <c r="S34" s="46"/>
    </row>
    <row r="35" spans="2:19" ht="15.75">
      <c r="B35" s="19">
        <v>21</v>
      </c>
      <c r="C35" s="91">
        <v>9226.31</v>
      </c>
      <c r="D35" s="91">
        <v>3100.51</v>
      </c>
      <c r="E35" s="91">
        <v>26691.98</v>
      </c>
      <c r="F35" s="91">
        <v>285.36</v>
      </c>
      <c r="G35" s="91">
        <v>1411.1</v>
      </c>
      <c r="H35" s="91">
        <v>6258.65</v>
      </c>
      <c r="I35" s="91">
        <v>213.98</v>
      </c>
      <c r="J35" s="91">
        <v>718.78</v>
      </c>
      <c r="K35" s="91">
        <v>0</v>
      </c>
      <c r="L35" s="91">
        <v>4212.26</v>
      </c>
      <c r="M35" s="36">
        <f>SUM(C35:L35)</f>
        <v>52118.93000000001</v>
      </c>
      <c r="N35" s="45">
        <f>IF(Паспорт!P36&gt;0,Паспорт!P36,N34)</f>
        <v>34.84</v>
      </c>
      <c r="O35" s="27"/>
      <c r="P35" s="33"/>
      <c r="S35" s="46"/>
    </row>
    <row r="36" spans="2:19" ht="15.75">
      <c r="B36" s="19">
        <v>22</v>
      </c>
      <c r="C36" s="91">
        <v>9371.35</v>
      </c>
      <c r="D36" s="91">
        <v>3140.42</v>
      </c>
      <c r="E36" s="91">
        <v>20395.51</v>
      </c>
      <c r="F36" s="91">
        <v>309.46</v>
      </c>
      <c r="G36" s="91">
        <v>1353.53</v>
      </c>
      <c r="H36" s="91">
        <v>6326.19</v>
      </c>
      <c r="I36" s="91">
        <v>195.04</v>
      </c>
      <c r="J36" s="91">
        <v>720.96</v>
      </c>
      <c r="K36" s="91">
        <v>0</v>
      </c>
      <c r="L36" s="91">
        <v>4048.79</v>
      </c>
      <c r="M36" s="36">
        <f>SUM(C36:L36)</f>
        <v>45861.25</v>
      </c>
      <c r="N36" s="45">
        <f>IF(Паспорт!P37&gt;0,Паспорт!P37,N35)</f>
        <v>34.8361</v>
      </c>
      <c r="O36" s="27"/>
      <c r="P36" s="33"/>
      <c r="S36" s="46"/>
    </row>
    <row r="37" spans="2:19" ht="15.75">
      <c r="B37" s="19">
        <v>23</v>
      </c>
      <c r="C37" s="91">
        <v>10166.71</v>
      </c>
      <c r="D37" s="91">
        <v>2280.17</v>
      </c>
      <c r="E37" s="91">
        <v>31398.79</v>
      </c>
      <c r="F37" s="91">
        <v>315.62</v>
      </c>
      <c r="G37" s="91">
        <v>1353.24</v>
      </c>
      <c r="H37" s="91">
        <v>7652.78</v>
      </c>
      <c r="I37" s="91">
        <v>259.71</v>
      </c>
      <c r="J37" s="91">
        <v>732.82</v>
      </c>
      <c r="K37" s="91">
        <v>0</v>
      </c>
      <c r="L37" s="91">
        <v>4296.27</v>
      </c>
      <c r="M37" s="36">
        <f>SUM(C37:L37)</f>
        <v>58456.11</v>
      </c>
      <c r="N37" s="45">
        <f>IF(Паспорт!P38&gt;0,Паспорт!P38,N36)</f>
        <v>34.84</v>
      </c>
      <c r="O37" s="27"/>
      <c r="P37" s="33"/>
      <c r="S37" s="46"/>
    </row>
    <row r="38" spans="2:19" ht="15.75">
      <c r="B38" s="19">
        <v>24</v>
      </c>
      <c r="C38" s="91">
        <v>10416.59</v>
      </c>
      <c r="D38" s="91">
        <v>1825.82</v>
      </c>
      <c r="E38" s="91">
        <v>21609.96</v>
      </c>
      <c r="F38" s="91">
        <v>318.21</v>
      </c>
      <c r="G38" s="91">
        <v>1421.54</v>
      </c>
      <c r="H38" s="91">
        <v>6846.65</v>
      </c>
      <c r="I38" s="91">
        <v>219.37</v>
      </c>
      <c r="J38" s="91">
        <v>742.27</v>
      </c>
      <c r="K38" s="91">
        <v>0</v>
      </c>
      <c r="L38" s="91">
        <v>4432.11</v>
      </c>
      <c r="M38" s="36">
        <f>SUM(C38:L38)</f>
        <v>47832.52</v>
      </c>
      <c r="N38" s="45">
        <f>IF(Паспорт!P39&gt;0,Паспорт!P39,N37)</f>
        <v>34.84</v>
      </c>
      <c r="O38" s="27"/>
      <c r="P38" s="33"/>
      <c r="S38" s="46"/>
    </row>
    <row r="39" spans="2:19" ht="15.75">
      <c r="B39" s="19">
        <v>25</v>
      </c>
      <c r="C39" s="91">
        <v>9717.77</v>
      </c>
      <c r="D39" s="91">
        <v>2935.41</v>
      </c>
      <c r="E39" s="91">
        <v>23298.12</v>
      </c>
      <c r="F39" s="91">
        <v>281.05</v>
      </c>
      <c r="G39" s="91">
        <v>2386.26</v>
      </c>
      <c r="H39" s="91">
        <v>3222.55</v>
      </c>
      <c r="I39" s="91">
        <v>251.89</v>
      </c>
      <c r="J39" s="91">
        <v>2049.79</v>
      </c>
      <c r="K39" s="91">
        <v>0</v>
      </c>
      <c r="L39" s="91">
        <v>4171.26</v>
      </c>
      <c r="M39" s="36">
        <f>SUM(C39:L39)</f>
        <v>48314.10000000001</v>
      </c>
      <c r="N39" s="45">
        <f>IF(Паспорт!P40&gt;0,Паспорт!P40,N38)</f>
        <v>34.86</v>
      </c>
      <c r="O39" s="27"/>
      <c r="P39" s="33"/>
      <c r="S39" s="46"/>
    </row>
    <row r="40" spans="2:19" ht="15.75">
      <c r="B40" s="19">
        <v>26</v>
      </c>
      <c r="C40" s="91">
        <v>9648.88</v>
      </c>
      <c r="D40" s="91">
        <v>2802.15</v>
      </c>
      <c r="E40" s="91">
        <v>22597.66</v>
      </c>
      <c r="F40" s="91">
        <v>266.17</v>
      </c>
      <c r="G40" s="91">
        <v>4838.49</v>
      </c>
      <c r="H40" s="91">
        <v>9908.5</v>
      </c>
      <c r="I40" s="91">
        <v>221.36</v>
      </c>
      <c r="J40" s="91">
        <v>1983.55</v>
      </c>
      <c r="K40" s="91">
        <v>0</v>
      </c>
      <c r="L40" s="91">
        <v>4075.03</v>
      </c>
      <c r="M40" s="36">
        <f>SUM(C40:L40)</f>
        <v>56341.79</v>
      </c>
      <c r="N40" s="45">
        <f>IF(Паспорт!P41&gt;0,Паспорт!P41,N39)</f>
        <v>34.83</v>
      </c>
      <c r="O40" s="27"/>
      <c r="P40" s="33"/>
      <c r="S40" s="46"/>
    </row>
    <row r="41" spans="2:19" ht="15.75">
      <c r="B41" s="19">
        <v>27</v>
      </c>
      <c r="C41" s="91">
        <v>9500.57</v>
      </c>
      <c r="D41" s="91">
        <v>3086.62</v>
      </c>
      <c r="E41" s="91">
        <v>22672.16</v>
      </c>
      <c r="F41" s="91">
        <v>259.38</v>
      </c>
      <c r="G41" s="91">
        <v>5316.5</v>
      </c>
      <c r="H41" s="91">
        <v>5507.05</v>
      </c>
      <c r="I41" s="91">
        <v>205.43</v>
      </c>
      <c r="J41" s="91">
        <v>4165.07</v>
      </c>
      <c r="K41" s="91">
        <v>0</v>
      </c>
      <c r="L41" s="91">
        <v>3882.25</v>
      </c>
      <c r="M41" s="36">
        <f>SUM(C41:L41)</f>
        <v>54595.03</v>
      </c>
      <c r="N41" s="45">
        <f>IF(Паспорт!P42&gt;0,Паспорт!P42,N40)</f>
        <v>34.83</v>
      </c>
      <c r="O41" s="27"/>
      <c r="P41" s="33"/>
      <c r="S41" s="46"/>
    </row>
    <row r="42" spans="2:19" ht="15.75">
      <c r="B42" s="19">
        <v>28</v>
      </c>
      <c r="C42" s="91">
        <v>9413.13</v>
      </c>
      <c r="D42" s="91">
        <v>2774.7</v>
      </c>
      <c r="E42" s="91">
        <v>21371.07</v>
      </c>
      <c r="F42" s="91">
        <v>260.47</v>
      </c>
      <c r="G42" s="91">
        <v>5276.15</v>
      </c>
      <c r="H42" s="91">
        <v>6120.47</v>
      </c>
      <c r="I42" s="91">
        <v>194.75</v>
      </c>
      <c r="J42" s="91">
        <v>4752.31</v>
      </c>
      <c r="K42" s="91">
        <v>0</v>
      </c>
      <c r="L42" s="91">
        <v>3824.86</v>
      </c>
      <c r="M42" s="36">
        <f>SUM(C42:L42)</f>
        <v>53987.909999999996</v>
      </c>
      <c r="N42" s="45">
        <f>IF(Паспорт!P43&gt;0,Паспорт!P43,N41)</f>
        <v>34.7704</v>
      </c>
      <c r="O42" s="27"/>
      <c r="P42" s="33"/>
      <c r="S42" s="46"/>
    </row>
    <row r="43" spans="2:19" ht="12.75" customHeight="1">
      <c r="B43" s="19">
        <v>29</v>
      </c>
      <c r="C43" s="91">
        <v>9108</v>
      </c>
      <c r="D43" s="91">
        <v>2895.51</v>
      </c>
      <c r="E43" s="91">
        <v>34682.45</v>
      </c>
      <c r="F43" s="91">
        <v>271.36</v>
      </c>
      <c r="G43" s="91">
        <v>3069.13</v>
      </c>
      <c r="H43" s="91">
        <v>6819.74</v>
      </c>
      <c r="I43" s="91">
        <v>215.88</v>
      </c>
      <c r="J43" s="91">
        <v>3460.26</v>
      </c>
      <c r="K43" s="91">
        <v>0</v>
      </c>
      <c r="L43" s="91">
        <v>3810.05</v>
      </c>
      <c r="M43" s="36">
        <f>SUM(C43:L43)</f>
        <v>64332.38</v>
      </c>
      <c r="N43" s="45">
        <f>IF(Паспорт!P44&gt;0,Паспорт!P44,N42)</f>
        <v>34.79</v>
      </c>
      <c r="O43" s="27"/>
      <c r="P43" s="33"/>
      <c r="S43" s="46"/>
    </row>
    <row r="44" spans="2:19" ht="12.75" customHeight="1">
      <c r="B44" s="19">
        <v>30</v>
      </c>
      <c r="C44" s="91">
        <v>9094.35</v>
      </c>
      <c r="D44" s="91">
        <v>2024.88</v>
      </c>
      <c r="E44" s="91">
        <v>37883.61</v>
      </c>
      <c r="F44" s="91">
        <v>278.29</v>
      </c>
      <c r="G44" s="91">
        <v>3010.52</v>
      </c>
      <c r="H44" s="91">
        <v>6489.52</v>
      </c>
      <c r="I44" s="91">
        <v>196.62</v>
      </c>
      <c r="J44" s="91">
        <v>3334.6</v>
      </c>
      <c r="K44" s="91">
        <v>0</v>
      </c>
      <c r="L44" s="91">
        <v>3888.43</v>
      </c>
      <c r="M44" s="36">
        <f>SUM(C44:L44)</f>
        <v>66200.81999999999</v>
      </c>
      <c r="N44" s="45">
        <f>IF(Паспорт!P45&gt;0,Паспорт!P45,N43)</f>
        <v>34.79</v>
      </c>
      <c r="O44" s="27"/>
      <c r="P44" s="33"/>
      <c r="S44" s="46"/>
    </row>
    <row r="45" spans="2:19" ht="14.25" customHeight="1">
      <c r="B45" s="19">
        <v>31</v>
      </c>
      <c r="C45" s="91">
        <v>8639.29</v>
      </c>
      <c r="D45" s="91">
        <v>1907.24</v>
      </c>
      <c r="E45" s="91">
        <v>32354.53</v>
      </c>
      <c r="F45" s="91">
        <v>282.98</v>
      </c>
      <c r="G45" s="91">
        <v>5099.81</v>
      </c>
      <c r="H45" s="91">
        <v>6155.6</v>
      </c>
      <c r="I45" s="91">
        <v>199.37</v>
      </c>
      <c r="J45" s="91">
        <v>3839.89</v>
      </c>
      <c r="K45" s="91">
        <v>0</v>
      </c>
      <c r="L45" s="91">
        <v>3927.43</v>
      </c>
      <c r="M45" s="36">
        <f>SUM(C45:L45)</f>
        <v>62406.14</v>
      </c>
      <c r="N45" s="45">
        <f>IF(Паспорт!P46&gt;0,Паспорт!P46,N44)</f>
        <v>34.79</v>
      </c>
      <c r="O45" s="27"/>
      <c r="P45" s="33"/>
      <c r="S45" s="46"/>
    </row>
    <row r="46" spans="2:19" ht="66" customHeight="1">
      <c r="B46" s="19" t="s">
        <v>39</v>
      </c>
      <c r="C46" s="37">
        <f>SUM(C15:C45)</f>
        <v>277024.5899999999</v>
      </c>
      <c r="D46" s="37">
        <f aca="true" t="shared" si="0" ref="D46:M46">SUM(D15:D45)</f>
        <v>79925.59999999999</v>
      </c>
      <c r="E46" s="37">
        <f t="shared" si="0"/>
        <v>785144.0999999999</v>
      </c>
      <c r="F46" s="37">
        <f t="shared" si="0"/>
        <v>9096.69</v>
      </c>
      <c r="G46" s="37">
        <f t="shared" si="0"/>
        <v>56886.13</v>
      </c>
      <c r="H46" s="37">
        <f t="shared" si="0"/>
        <v>190228.84999999992</v>
      </c>
      <c r="I46" s="37">
        <f t="shared" si="0"/>
        <v>6601.96</v>
      </c>
      <c r="J46" s="37">
        <f t="shared" si="0"/>
        <v>40189.83</v>
      </c>
      <c r="K46" s="37">
        <f t="shared" si="0"/>
        <v>39.38</v>
      </c>
      <c r="L46" s="37">
        <f t="shared" si="0"/>
        <v>123390.80999999997</v>
      </c>
      <c r="M46" s="37">
        <f t="shared" si="0"/>
        <v>1568530.94</v>
      </c>
      <c r="N46" s="35">
        <f>SUMPRODUCT(N15:N44,M15:M44)/SUM(M15:M44)</f>
        <v>34.475765542197436</v>
      </c>
      <c r="O46" s="32"/>
      <c r="P46" s="87" t="s">
        <v>40</v>
      </c>
      <c r="Q46" s="87"/>
      <c r="S46" s="46"/>
    </row>
    <row r="47" spans="2:19" ht="14.25" customHeight="1" hidden="1">
      <c r="B47" s="7">
        <v>31</v>
      </c>
      <c r="C47" s="12"/>
      <c r="D47" s="12"/>
      <c r="E47" s="8"/>
      <c r="F47" s="8"/>
      <c r="G47" s="8"/>
      <c r="H47" s="8"/>
      <c r="I47" s="8"/>
      <c r="J47" s="8"/>
      <c r="K47" s="8"/>
      <c r="L47" s="8"/>
      <c r="M47" s="8"/>
      <c r="N47" s="8"/>
      <c r="O47" s="28"/>
      <c r="P47"/>
      <c r="S47" s="46"/>
    </row>
    <row r="48" spans="3:19" ht="12.75"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29"/>
      <c r="P48"/>
      <c r="S48" s="46"/>
    </row>
    <row r="49" spans="3:5" ht="12.75">
      <c r="C49" s="1"/>
      <c r="D49" s="1"/>
      <c r="E49" s="1"/>
    </row>
    <row r="50" spans="2:15" ht="15">
      <c r="B50" s="38"/>
      <c r="C50" s="13" t="s">
        <v>54</v>
      </c>
      <c r="D50" s="40"/>
      <c r="E50" s="40"/>
      <c r="F50" s="41"/>
      <c r="G50" s="41"/>
      <c r="H50" s="14"/>
      <c r="I50" s="14" t="s">
        <v>57</v>
      </c>
      <c r="J50" s="14"/>
      <c r="K50" s="14"/>
      <c r="L50" s="14"/>
      <c r="M50" s="14"/>
      <c r="N50" s="14"/>
      <c r="O50" s="30"/>
    </row>
    <row r="51" spans="3:15" ht="12.75">
      <c r="C51" s="1"/>
      <c r="D51" s="1"/>
      <c r="E51" s="1"/>
      <c r="O51" s="2"/>
    </row>
    <row r="52" spans="3:15" ht="18" customHeight="1">
      <c r="C52" s="13" t="s">
        <v>87</v>
      </c>
      <c r="D52" s="13"/>
      <c r="E52" s="13"/>
      <c r="F52" s="14"/>
      <c r="G52" s="14"/>
      <c r="H52" s="14"/>
      <c r="I52" s="14" t="s">
        <v>88</v>
      </c>
      <c r="J52" s="14"/>
      <c r="K52" s="14"/>
      <c r="L52" s="14"/>
      <c r="M52" s="14"/>
      <c r="N52" s="14"/>
      <c r="O52" s="31"/>
    </row>
    <row r="53" spans="3:15" ht="12.75">
      <c r="C53" s="1"/>
      <c r="D53" s="1"/>
      <c r="E53" s="1"/>
      <c r="O53" s="2"/>
    </row>
  </sheetData>
  <sheetProtection/>
  <mergeCells count="22">
    <mergeCell ref="C11:L11"/>
    <mergeCell ref="D12:D14"/>
    <mergeCell ref="C5:N5"/>
    <mergeCell ref="B6:N6"/>
    <mergeCell ref="B7:N7"/>
    <mergeCell ref="B8:N8"/>
    <mergeCell ref="B9:N9"/>
    <mergeCell ref="B11:B14"/>
    <mergeCell ref="J12:J14"/>
    <mergeCell ref="C12:C14"/>
    <mergeCell ref="H12:H14"/>
    <mergeCell ref="I12:I14"/>
    <mergeCell ref="P15:Q22"/>
    <mergeCell ref="E12:E14"/>
    <mergeCell ref="M11:M14"/>
    <mergeCell ref="N11:N14"/>
    <mergeCell ref="C48:N48"/>
    <mergeCell ref="K12:K14"/>
    <mergeCell ref="L12:L14"/>
    <mergeCell ref="P46:Q46"/>
    <mergeCell ref="F12:F14"/>
    <mergeCell ref="G12:G14"/>
  </mergeCell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37"/>
  <sheetViews>
    <sheetView zoomScalePageLayoutView="0" workbookViewId="0" topLeftCell="A38">
      <selection activeCell="B7" sqref="B7:B36"/>
    </sheetView>
  </sheetViews>
  <sheetFormatPr defaultColWidth="9.00390625" defaultRowHeight="12.75"/>
  <cols>
    <col min="5" max="5" width="23.25390625" style="0" customWidth="1"/>
  </cols>
  <sheetData>
    <row r="5" ht="12.75">
      <c r="A5" t="s">
        <v>75</v>
      </c>
    </row>
    <row r="6" spans="1:6" ht="12.75">
      <c r="A6" t="s">
        <v>65</v>
      </c>
      <c r="B6" t="s">
        <v>66</v>
      </c>
      <c r="C6" t="s">
        <v>74</v>
      </c>
      <c r="D6" t="s">
        <v>67</v>
      </c>
      <c r="E6" t="s">
        <v>68</v>
      </c>
      <c r="F6" t="s">
        <v>69</v>
      </c>
    </row>
    <row r="7" spans="1:6" ht="12.75">
      <c r="A7">
        <v>1</v>
      </c>
      <c r="B7">
        <v>4950.47</v>
      </c>
      <c r="C7">
        <v>89.564</v>
      </c>
      <c r="D7">
        <v>4.938</v>
      </c>
      <c r="E7">
        <v>11.353</v>
      </c>
      <c r="F7" t="s">
        <v>70</v>
      </c>
    </row>
    <row r="8" spans="1:6" ht="12.75">
      <c r="A8">
        <v>2</v>
      </c>
      <c r="B8">
        <v>4269.3</v>
      </c>
      <c r="C8">
        <v>68.906</v>
      </c>
      <c r="D8">
        <v>4.949</v>
      </c>
      <c r="E8">
        <v>14.551</v>
      </c>
      <c r="F8" t="s">
        <v>72</v>
      </c>
    </row>
    <row r="9" spans="1:6" ht="12.75">
      <c r="A9">
        <v>3</v>
      </c>
      <c r="B9">
        <v>4013.13</v>
      </c>
      <c r="C9">
        <v>60.367</v>
      </c>
      <c r="D9">
        <v>4.912</v>
      </c>
      <c r="E9">
        <v>15.177</v>
      </c>
      <c r="F9" t="s">
        <v>70</v>
      </c>
    </row>
    <row r="10" spans="1:5" ht="12.75">
      <c r="A10">
        <v>4</v>
      </c>
      <c r="B10">
        <v>4284.84</v>
      </c>
      <c r="C10">
        <v>75.581</v>
      </c>
      <c r="D10">
        <v>5.072</v>
      </c>
      <c r="E10">
        <v>15.63</v>
      </c>
    </row>
    <row r="11" spans="1:6" ht="12.75">
      <c r="A11">
        <v>5</v>
      </c>
      <c r="B11">
        <v>3992.55</v>
      </c>
      <c r="C11">
        <v>61.525</v>
      </c>
      <c r="D11">
        <v>5.03</v>
      </c>
      <c r="E11">
        <v>18.992</v>
      </c>
      <c r="F11" t="s">
        <v>71</v>
      </c>
    </row>
    <row r="12" spans="1:6" ht="12.75">
      <c r="A12">
        <v>6</v>
      </c>
      <c r="B12">
        <v>4414.81</v>
      </c>
      <c r="C12">
        <v>76.367</v>
      </c>
      <c r="D12">
        <v>5.133</v>
      </c>
      <c r="E12">
        <v>12.365</v>
      </c>
      <c r="F12" t="s">
        <v>70</v>
      </c>
    </row>
    <row r="13" spans="1:6" ht="12.75">
      <c r="A13">
        <v>7</v>
      </c>
      <c r="B13">
        <v>4922.66</v>
      </c>
      <c r="C13">
        <v>86.543</v>
      </c>
      <c r="D13">
        <v>5.05</v>
      </c>
      <c r="E13">
        <v>9.539</v>
      </c>
      <c r="F13" t="s">
        <v>72</v>
      </c>
    </row>
    <row r="14" spans="1:6" ht="12.75">
      <c r="A14">
        <v>8</v>
      </c>
      <c r="B14">
        <v>5420.7</v>
      </c>
      <c r="C14">
        <v>108.798</v>
      </c>
      <c r="D14">
        <v>4.98</v>
      </c>
      <c r="E14">
        <v>9.207</v>
      </c>
      <c r="F14" t="s">
        <v>72</v>
      </c>
    </row>
    <row r="15" spans="1:6" ht="12.75">
      <c r="A15">
        <v>9</v>
      </c>
      <c r="B15">
        <v>4488.56</v>
      </c>
      <c r="C15">
        <v>75.916</v>
      </c>
      <c r="D15">
        <v>4.987</v>
      </c>
      <c r="E15">
        <v>13.686</v>
      </c>
      <c r="F15" t="s">
        <v>70</v>
      </c>
    </row>
    <row r="16" spans="1:6" ht="12.75">
      <c r="A16">
        <v>10</v>
      </c>
      <c r="B16">
        <v>4469.39</v>
      </c>
      <c r="C16">
        <v>74.201</v>
      </c>
      <c r="D16">
        <v>5.104</v>
      </c>
      <c r="E16">
        <v>14.569</v>
      </c>
      <c r="F16" t="s">
        <v>72</v>
      </c>
    </row>
    <row r="17" spans="1:5" ht="12.75">
      <c r="A17">
        <v>11</v>
      </c>
      <c r="B17">
        <v>4424.59</v>
      </c>
      <c r="C17">
        <v>74.485</v>
      </c>
      <c r="D17">
        <v>5.09</v>
      </c>
      <c r="E17">
        <v>17.436</v>
      </c>
    </row>
    <row r="18" spans="1:5" ht="12.75">
      <c r="A18">
        <v>12</v>
      </c>
      <c r="B18">
        <v>4666.6</v>
      </c>
      <c r="C18">
        <v>82.873</v>
      </c>
      <c r="D18">
        <v>5.053</v>
      </c>
      <c r="E18">
        <v>13.758</v>
      </c>
    </row>
    <row r="19" spans="1:6" ht="12.75">
      <c r="A19">
        <v>13</v>
      </c>
      <c r="B19">
        <v>5019.02</v>
      </c>
      <c r="C19">
        <v>95.01</v>
      </c>
      <c r="D19">
        <v>4.993</v>
      </c>
      <c r="E19">
        <v>13.975</v>
      </c>
      <c r="F19" t="s">
        <v>70</v>
      </c>
    </row>
    <row r="20" spans="1:6" ht="12.75">
      <c r="A20">
        <v>14</v>
      </c>
      <c r="B20">
        <v>4188.8</v>
      </c>
      <c r="C20">
        <v>67.065</v>
      </c>
      <c r="D20">
        <v>5.026</v>
      </c>
      <c r="E20">
        <v>17.459</v>
      </c>
      <c r="F20" t="s">
        <v>72</v>
      </c>
    </row>
    <row r="21" spans="1:5" ht="12.75">
      <c r="A21">
        <v>15</v>
      </c>
      <c r="B21">
        <v>3910.13</v>
      </c>
      <c r="C21">
        <v>58.872</v>
      </c>
      <c r="D21">
        <v>5.04</v>
      </c>
      <c r="E21">
        <v>20.168</v>
      </c>
    </row>
    <row r="22" spans="1:6" ht="12.75">
      <c r="A22">
        <v>16</v>
      </c>
      <c r="B22">
        <v>3903.17</v>
      </c>
      <c r="C22">
        <v>58.642</v>
      </c>
      <c r="D22">
        <v>5.006</v>
      </c>
      <c r="E22">
        <v>20.395</v>
      </c>
      <c r="F22" t="s">
        <v>70</v>
      </c>
    </row>
    <row r="23" spans="1:6" ht="12.75">
      <c r="A23">
        <v>17</v>
      </c>
      <c r="B23" t="s">
        <v>76</v>
      </c>
      <c r="C23" t="s">
        <v>77</v>
      </c>
      <c r="D23" t="s">
        <v>78</v>
      </c>
      <c r="E23" t="s">
        <v>79</v>
      </c>
      <c r="F23" t="s">
        <v>69</v>
      </c>
    </row>
    <row r="24" spans="1:5" ht="12.75">
      <c r="A24">
        <v>18</v>
      </c>
      <c r="B24">
        <v>3819.04</v>
      </c>
      <c r="C24">
        <v>58.881</v>
      </c>
      <c r="D24">
        <v>5.014</v>
      </c>
      <c r="E24">
        <v>23.856</v>
      </c>
    </row>
    <row r="25" spans="1:5" ht="12.75">
      <c r="A25">
        <v>19</v>
      </c>
      <c r="B25">
        <v>3321.16</v>
      </c>
      <c r="C25">
        <v>43.502</v>
      </c>
      <c r="D25">
        <v>4.992</v>
      </c>
      <c r="E25">
        <v>24.379</v>
      </c>
    </row>
    <row r="26" spans="1:5" ht="12.75">
      <c r="A26">
        <v>20</v>
      </c>
      <c r="B26">
        <v>3629.01</v>
      </c>
      <c r="C26">
        <v>51.547</v>
      </c>
      <c r="D26">
        <v>4.964</v>
      </c>
      <c r="E26">
        <v>24.002</v>
      </c>
    </row>
    <row r="27" spans="1:6" ht="12.75">
      <c r="A27">
        <v>21</v>
      </c>
      <c r="B27">
        <v>3446.13</v>
      </c>
      <c r="C27">
        <v>45.119</v>
      </c>
      <c r="D27">
        <v>4.939</v>
      </c>
      <c r="E27">
        <v>24.519</v>
      </c>
      <c r="F27" t="s">
        <v>70</v>
      </c>
    </row>
    <row r="28" spans="1:6" ht="12.75">
      <c r="A28">
        <v>22</v>
      </c>
      <c r="B28">
        <v>3464.16</v>
      </c>
      <c r="C28">
        <v>45.965</v>
      </c>
      <c r="D28">
        <v>4.911</v>
      </c>
      <c r="E28">
        <v>25.361</v>
      </c>
      <c r="F28" t="s">
        <v>70</v>
      </c>
    </row>
    <row r="29" spans="1:6" ht="12.75">
      <c r="A29">
        <v>23</v>
      </c>
      <c r="B29">
        <v>3555.21</v>
      </c>
      <c r="C29">
        <v>48.504</v>
      </c>
      <c r="D29">
        <v>4.872</v>
      </c>
      <c r="E29">
        <v>23.245</v>
      </c>
      <c r="F29" t="s">
        <v>70</v>
      </c>
    </row>
    <row r="30" spans="1:6" ht="12.75">
      <c r="A30">
        <v>24</v>
      </c>
      <c r="B30">
        <v>3531.6</v>
      </c>
      <c r="C30">
        <v>48.547</v>
      </c>
      <c r="D30">
        <v>4.864</v>
      </c>
      <c r="E30">
        <v>23.339</v>
      </c>
      <c r="F30" t="s">
        <v>70</v>
      </c>
    </row>
    <row r="31" spans="1:5" ht="12.75">
      <c r="A31">
        <v>25</v>
      </c>
      <c r="B31">
        <v>3931.34</v>
      </c>
      <c r="C31">
        <v>63.87</v>
      </c>
      <c r="D31">
        <v>5.033</v>
      </c>
      <c r="E31">
        <v>22.203</v>
      </c>
    </row>
    <row r="32" spans="1:5" ht="12.75">
      <c r="A32">
        <v>26</v>
      </c>
      <c r="B32">
        <v>3465.42</v>
      </c>
      <c r="C32">
        <v>47.43</v>
      </c>
      <c r="D32">
        <v>5.001</v>
      </c>
      <c r="E32">
        <v>24.164</v>
      </c>
    </row>
    <row r="33" spans="1:5" ht="12.75">
      <c r="A33">
        <v>27</v>
      </c>
      <c r="B33">
        <v>3545.3</v>
      </c>
      <c r="C33">
        <v>49.046</v>
      </c>
      <c r="D33">
        <v>4.973</v>
      </c>
      <c r="E33">
        <v>25.7</v>
      </c>
    </row>
    <row r="34" spans="1:5" ht="12.75">
      <c r="A34">
        <v>28</v>
      </c>
      <c r="B34">
        <v>3654.63</v>
      </c>
      <c r="C34">
        <v>53.202</v>
      </c>
      <c r="D34">
        <v>4.949</v>
      </c>
      <c r="E34">
        <v>25.848</v>
      </c>
    </row>
    <row r="35" spans="1:6" ht="12.75">
      <c r="A35">
        <v>29</v>
      </c>
      <c r="B35">
        <v>3711.38</v>
      </c>
      <c r="C35">
        <v>53.11</v>
      </c>
      <c r="D35">
        <v>4.887</v>
      </c>
      <c r="E35">
        <v>21.244</v>
      </c>
      <c r="F35" t="s">
        <v>70</v>
      </c>
    </row>
    <row r="36" spans="1:6" ht="12.75">
      <c r="A36">
        <v>30</v>
      </c>
      <c r="B36">
        <v>4021.77</v>
      </c>
      <c r="C36">
        <v>69.941</v>
      </c>
      <c r="D36">
        <v>5.077</v>
      </c>
      <c r="E36">
        <v>22.149</v>
      </c>
      <c r="F36" t="s">
        <v>70</v>
      </c>
    </row>
    <row r="37" spans="1:6" ht="12.75">
      <c r="A37" t="s">
        <v>73</v>
      </c>
      <c r="B37" t="s">
        <v>80</v>
      </c>
      <c r="C37" t="s">
        <v>81</v>
      </c>
      <c r="D37" t="s">
        <v>82</v>
      </c>
      <c r="E37" t="s">
        <v>83</v>
      </c>
      <c r="F3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4">
      <selection activeCell="J37" sqref="J37"/>
    </sheetView>
  </sheetViews>
  <sheetFormatPr defaultColWidth="9.00390625" defaultRowHeight="12.75"/>
  <cols>
    <col min="2" max="2" width="14.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Бугаёв А.В.</cp:lastModifiedBy>
  <cp:lastPrinted>2016-08-01T05:47:12Z</cp:lastPrinted>
  <dcterms:created xsi:type="dcterms:W3CDTF">2010-01-29T08:37:16Z</dcterms:created>
  <dcterms:modified xsi:type="dcterms:W3CDTF">2016-08-01T05:56:10Z</dcterms:modified>
  <cp:category/>
  <cp:version/>
  <cp:contentType/>
  <cp:contentStatus/>
</cp:coreProperties>
</file>