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<sst xmlns="http://schemas.openxmlformats.org/spreadsheetml/2006/main" count="84" uniqueCount="62">
  <si>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</si>
  <si>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</si>
  <si>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</si>
  <si>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</si>
  <si>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</si>
  <si>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</si>
  <si>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</si>
  <si>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</si>
  <si>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</si>
  <si>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</si>
  <si>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</si>
  <si>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</si>
  <si>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</si>
  <si>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</si>
  <si>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</si>
  <si>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</si>
  <si>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</si>
  <si>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</si>
  <si>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</si>
  <si>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</si>
  <si>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</si>
  <si>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</si>
  <si>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</si>
  <si>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</si>
  <si>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</si>
  <si>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</si>
  <si>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</si>
  <si>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</si>
  <si>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</si>
  <si>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</si>
  <si>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</si>
  <si>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</si>
  <si>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</si>
  <si>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</si>
  <si>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</si>
  <si>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</si>
  <si>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</si>
  <si>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</si>
  <si>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</si>
  <si>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</si>
  <si>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</si>
  <si>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</si>
  <si>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</si>
  <si>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</si>
  <si>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</si>
  <si>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</si>
  <si>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</si>
  <si>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</si>
  <si>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</si>
  <si>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</si>
  <si>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</si>
  <si>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</si>
  <si>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</si>
  <si>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</si>
  <si>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</si>
  <si>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</si>
  <si>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№1 м.Чугуїв</t>
  </si>
  <si>
    <t>ГРС-1 м.Чугуїв ТЕЦ</t>
  </si>
  <si>
    <t>ГРС-1 м.Чугуїв с.Есхар</t>
  </si>
  <si>
    <t>з газопроводу  ШХ    за період з 01.07.2016 по 31.07.2016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</si>
  <si>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</si>
  <si>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ГРС-1 м.Чугуїв теплиці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</si>
</sst>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31" fillId="0" borderId="10" xfId="0" applyNumberFormat="1" applyFont="1" applyBorder="1" applyAlignment="1">
      <alignment horizontal="center"/>
    </xf>
    <xf numFmtId="171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69" fontId="31" fillId="0" borderId="10" xfId="0" applyNumberFormat="1" applyFont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1" fontId="35" fillId="0" borderId="10" xfId="0" applyNumberFormat="1" applyFont="1" applyBorder="1" applyAlignment="1">
      <alignment horizontal="center" wrapText="1"/>
    </xf>
    <xf numFmtId="171" fontId="35" fillId="0" borderId="10" xfId="0" applyNumberFormat="1" applyFont="1" applyBorder="1" applyAlignment="1">
      <alignment horizontal="center" vertical="center" wrapText="1"/>
    </xf>
    <xf numFmtId="171" fontId="35" fillId="0" borderId="10" xfId="0" applyNumberFormat="1" applyFont="1" applyBorder="1" applyAlignment="1">
      <alignment wrapText="1"/>
    </xf>
    <xf numFmtId="171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Y38" sqref="Y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1.8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1" t="s">
        <v>18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37"/>
      <c r="AA6" s="38"/>
    </row>
    <row r="7" spans="2:27" ht="18" customHeight="1"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35"/>
      <c r="AA7" s="35"/>
    </row>
    <row r="8" spans="2:27" ht="18" customHeight="1">
      <c r="B8" s="82" t="s">
        <v>56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35"/>
      <c r="AA8" s="35"/>
    </row>
    <row r="9" spans="2:27" ht="18" customHeight="1">
      <c r="B9" s="84" t="s">
        <v>59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35"/>
      <c r="AA9" s="35"/>
    </row>
    <row r="10" spans="2:27" ht="18" customHeight="1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4" t="s">
        <v>26</v>
      </c>
      <c r="C12" s="88" t="s">
        <v>17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  <c r="O12" s="88" t="s">
        <v>6</v>
      </c>
      <c r="P12" s="89"/>
      <c r="Q12" s="89"/>
      <c r="R12" s="89"/>
      <c r="S12" s="89"/>
      <c r="T12" s="89"/>
      <c r="U12" s="93" t="s">
        <v>22</v>
      </c>
      <c r="V12" s="74" t="s">
        <v>23</v>
      </c>
      <c r="W12" s="74" t="s">
        <v>34</v>
      </c>
      <c r="X12" s="74" t="s">
        <v>25</v>
      </c>
      <c r="Y12" s="74" t="s">
        <v>24</v>
      </c>
      <c r="Z12" s="3"/>
      <c r="AB12" s="6"/>
      <c r="AC12"/>
    </row>
    <row r="13" spans="2:29" ht="48.75" customHeight="1">
      <c r="B13" s="75"/>
      <c r="C13" s="92" t="s">
        <v>2</v>
      </c>
      <c r="D13" s="77" t="s">
        <v>3</v>
      </c>
      <c r="E13" s="77" t="s">
        <v>4</v>
      </c>
      <c r="F13" s="77" t="s">
        <v>5</v>
      </c>
      <c r="G13" s="77" t="s">
        <v>8</v>
      </c>
      <c r="H13" s="77" t="s">
        <v>9</v>
      </c>
      <c r="I13" s="77" t="s">
        <v>10</v>
      </c>
      <c r="J13" s="77" t="s">
        <v>11</v>
      </c>
      <c r="K13" s="77" t="s">
        <v>12</v>
      </c>
      <c r="L13" s="77" t="s">
        <v>13</v>
      </c>
      <c r="M13" s="74" t="s">
        <v>14</v>
      </c>
      <c r="N13" s="74" t="s">
        <v>15</v>
      </c>
      <c r="O13" s="74" t="s">
        <v>7</v>
      </c>
      <c r="P13" s="74" t="s">
        <v>19</v>
      </c>
      <c r="Q13" s="74" t="s">
        <v>32</v>
      </c>
      <c r="R13" s="74" t="s">
        <v>20</v>
      </c>
      <c r="S13" s="74" t="s">
        <v>33</v>
      </c>
      <c r="T13" s="74" t="s">
        <v>21</v>
      </c>
      <c r="U13" s="94"/>
      <c r="V13" s="75"/>
      <c r="W13" s="75"/>
      <c r="X13" s="75"/>
      <c r="Y13" s="75"/>
      <c r="Z13" s="3"/>
      <c r="AB13" s="6"/>
      <c r="AC13"/>
    </row>
    <row r="14" spans="2:29" ht="15.75" customHeight="1">
      <c r="B14" s="75"/>
      <c r="C14" s="92"/>
      <c r="D14" s="77"/>
      <c r="E14" s="77"/>
      <c r="F14" s="77"/>
      <c r="G14" s="77"/>
      <c r="H14" s="77"/>
      <c r="I14" s="77"/>
      <c r="J14" s="77"/>
      <c r="K14" s="77"/>
      <c r="L14" s="77"/>
      <c r="M14" s="75"/>
      <c r="N14" s="75"/>
      <c r="O14" s="75"/>
      <c r="P14" s="75"/>
      <c r="Q14" s="75"/>
      <c r="R14" s="75"/>
      <c r="S14" s="75"/>
      <c r="T14" s="75"/>
      <c r="U14" s="94"/>
      <c r="V14" s="75"/>
      <c r="W14" s="75"/>
      <c r="X14" s="75"/>
      <c r="Y14" s="75"/>
      <c r="Z14" s="3"/>
      <c r="AB14" s="6"/>
      <c r="AC14"/>
    </row>
    <row r="15" spans="2:29" ht="30" customHeight="1">
      <c r="B15" s="76"/>
      <c r="C15" s="92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95"/>
      <c r="V15" s="78"/>
      <c r="W15" s="78"/>
      <c r="X15" s="78"/>
      <c r="Y15" s="78"/>
      <c r="Z15" s="3"/>
      <c r="AB15" s="6"/>
      <c r="AC15"/>
    </row>
    <row r="16" spans="2:29" ht="12.75">
      <c r="B16" s="15">
        <v>1</v>
      </c>
      <c r="C16" s="50">
        <v>87.1559</v>
      </c>
      <c r="D16" s="51">
        <v>3.7657</v>
      </c>
      <c r="E16" s="51">
        <v>1.2097</v>
      </c>
      <c r="F16" s="51">
        <v>0.1619</v>
      </c>
      <c r="G16" s="51">
        <v>0.2762</v>
      </c>
      <c r="H16" s="51">
        <v>0.0033</v>
      </c>
      <c r="I16" s="51">
        <v>0.0855</v>
      </c>
      <c r="J16" s="51">
        <v>0.076</v>
      </c>
      <c r="K16" s="51">
        <v>0.1167</v>
      </c>
      <c r="L16" s="51">
        <v>0.029</v>
      </c>
      <c r="M16" s="51">
        <v>4.6004</v>
      </c>
      <c r="N16" s="51">
        <v>2.5198</v>
      </c>
      <c r="O16" s="51">
        <v>0.772</v>
      </c>
      <c r="P16" s="52">
        <v>33.3127</v>
      </c>
      <c r="Q16" s="53">
        <v>7957</v>
      </c>
      <c r="R16" s="52">
        <v>36.8785</v>
      </c>
      <c r="S16" s="53">
        <v>8808</v>
      </c>
      <c r="T16" s="52">
        <v>46.064</v>
      </c>
      <c r="U16" s="54">
        <v>-8.3</v>
      </c>
      <c r="V16" s="54">
        <v>-3.4</v>
      </c>
      <c r="W16" s="70" t="s">
        <v>35</v>
      </c>
      <c r="X16" s="71" t="s">
        <v>55</v>
      </c>
      <c r="Y16" s="71">
        <v>0.0021</v>
      </c>
      <c r="AA16" s="4">
        <f aca="true" t="shared" si="0" ref="AA16:AA46">SUM(C16:N16)</f>
        <v>100.00009999999997</v>
      </c>
      <c r="AB16" s="30" t="str">
        <f>IF(AA16=100,"ОК"," ")</f>
        <v> </v>
      </c>
      <c r="AC16"/>
    </row>
    <row r="17" spans="2:29" ht="12.75">
      <c r="B17" s="15">
        <v>2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4"/>
      <c r="V17" s="54"/>
      <c r="W17" s="51"/>
      <c r="X17" s="57"/>
      <c r="Y17" s="57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52"/>
      <c r="S18" s="53"/>
      <c r="T18" s="52"/>
      <c r="U18" s="54"/>
      <c r="V18" s="54"/>
      <c r="W18" s="51"/>
      <c r="X18" s="57"/>
      <c r="Y18" s="57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2"/>
      <c r="S19" s="53"/>
      <c r="T19" s="52"/>
      <c r="U19" s="54"/>
      <c r="V19" s="54"/>
      <c r="W19" s="51"/>
      <c r="X19" s="57"/>
      <c r="Y19" s="57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2"/>
      <c r="S20" s="53"/>
      <c r="T20" s="52"/>
      <c r="U20" s="54"/>
      <c r="V20" s="54"/>
      <c r="W20" s="67"/>
      <c r="X20" s="68"/>
      <c r="Y20" s="68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50">
        <v>87.1758</v>
      </c>
      <c r="D21" s="51">
        <v>3.7666</v>
      </c>
      <c r="E21" s="51">
        <v>1.2135</v>
      </c>
      <c r="F21" s="51">
        <v>0.163</v>
      </c>
      <c r="G21" s="51">
        <v>0.2785</v>
      </c>
      <c r="H21" s="51">
        <v>0.0033</v>
      </c>
      <c r="I21" s="51">
        <v>0.0867</v>
      </c>
      <c r="J21" s="51">
        <v>0.0775</v>
      </c>
      <c r="K21" s="51">
        <v>0.1347</v>
      </c>
      <c r="L21" s="51">
        <v>0.0291</v>
      </c>
      <c r="M21" s="51">
        <v>4.5982</v>
      </c>
      <c r="N21" s="51">
        <v>2.473</v>
      </c>
      <c r="O21" s="51">
        <v>0.7721</v>
      </c>
      <c r="P21" s="52">
        <v>33.36</v>
      </c>
      <c r="Q21" s="53">
        <v>7968</v>
      </c>
      <c r="R21" s="52">
        <v>36.9297</v>
      </c>
      <c r="S21" s="53">
        <v>8821</v>
      </c>
      <c r="T21" s="52">
        <v>46.1236</v>
      </c>
      <c r="U21" s="54">
        <v>-8.1</v>
      </c>
      <c r="V21" s="54">
        <v>-3.7</v>
      </c>
      <c r="W21" s="70"/>
      <c r="X21" s="71"/>
      <c r="Y21" s="71"/>
      <c r="AA21" s="4">
        <f t="shared" si="0"/>
        <v>99.99989999999997</v>
      </c>
      <c r="AB21" s="30" t="str">
        <f t="shared" si="1"/>
        <v> </v>
      </c>
      <c r="AC21"/>
    </row>
    <row r="22" spans="2:29" ht="12.75">
      <c r="B22" s="15">
        <v>7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52"/>
      <c r="S22" s="53"/>
      <c r="T22" s="52"/>
      <c r="U22" s="54"/>
      <c r="V22" s="54"/>
      <c r="W22" s="67"/>
      <c r="X22" s="68"/>
      <c r="Y22" s="68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67"/>
      <c r="X23" s="68"/>
      <c r="Y23" s="68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3"/>
      <c r="R24" s="52"/>
      <c r="S24" s="53"/>
      <c r="T24" s="52"/>
      <c r="U24" s="54"/>
      <c r="V24" s="54"/>
      <c r="W24" s="69"/>
      <c r="X24" s="68"/>
      <c r="Y24" s="68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3"/>
      <c r="R25" s="52"/>
      <c r="S25" s="53"/>
      <c r="T25" s="52"/>
      <c r="U25" s="54"/>
      <c r="V25" s="54"/>
      <c r="W25" s="67"/>
      <c r="X25" s="68"/>
      <c r="Y25" s="68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3"/>
      <c r="R26" s="52"/>
      <c r="S26" s="53"/>
      <c r="T26" s="52"/>
      <c r="U26" s="54"/>
      <c r="V26" s="54"/>
      <c r="W26" s="67"/>
      <c r="X26" s="68"/>
      <c r="Y26" s="68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70"/>
      <c r="X27" s="71"/>
      <c r="Y27" s="71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  <c r="R28" s="52"/>
      <c r="S28" s="53"/>
      <c r="T28" s="52"/>
      <c r="U28" s="54"/>
      <c r="V28" s="54"/>
      <c r="W28" s="67"/>
      <c r="X28" s="68"/>
      <c r="Y28" s="68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0">
        <v>87.1489</v>
      </c>
      <c r="D29" s="51">
        <v>3.7583</v>
      </c>
      <c r="E29" s="51">
        <v>1.2027</v>
      </c>
      <c r="F29" s="51">
        <v>0.1617</v>
      </c>
      <c r="G29" s="51">
        <v>0.2758</v>
      </c>
      <c r="H29" s="51">
        <v>0.0032</v>
      </c>
      <c r="I29" s="51">
        <v>0.087</v>
      </c>
      <c r="J29" s="51">
        <v>0.0772</v>
      </c>
      <c r="K29" s="51">
        <v>0.1236</v>
      </c>
      <c r="L29" s="51">
        <v>0.0296</v>
      </c>
      <c r="M29" s="51">
        <v>4.6286</v>
      </c>
      <c r="N29" s="51">
        <v>2.5035</v>
      </c>
      <c r="O29" s="51">
        <v>0.7721</v>
      </c>
      <c r="P29" s="52">
        <v>33.3141</v>
      </c>
      <c r="Q29" s="53">
        <v>7957</v>
      </c>
      <c r="R29" s="52">
        <v>36.8797</v>
      </c>
      <c r="S29" s="53">
        <v>8809</v>
      </c>
      <c r="T29" s="52">
        <v>46.0632</v>
      </c>
      <c r="U29" s="54">
        <v>-8</v>
      </c>
      <c r="V29" s="54">
        <v>-3.2</v>
      </c>
      <c r="W29" s="67"/>
      <c r="X29" s="68"/>
      <c r="Y29" s="68"/>
      <c r="AA29" s="4">
        <f t="shared" si="0"/>
        <v>100.00010000000003</v>
      </c>
      <c r="AB29" s="30" t="str">
        <f t="shared" si="1"/>
        <v> </v>
      </c>
      <c r="AC29"/>
    </row>
    <row r="30" spans="2:29" ht="12.75">
      <c r="B30" s="15">
        <v>15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3"/>
      <c r="T30" s="52"/>
      <c r="U30" s="54"/>
      <c r="V30" s="54"/>
      <c r="W30" s="70"/>
      <c r="X30" s="71"/>
      <c r="Y30" s="71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3"/>
      <c r="T31" s="52"/>
      <c r="U31" s="54"/>
      <c r="V31" s="54"/>
      <c r="W31" s="67"/>
      <c r="X31" s="68"/>
      <c r="Y31" s="68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3"/>
      <c r="R32" s="52"/>
      <c r="S32" s="53"/>
      <c r="T32" s="52"/>
      <c r="U32" s="54"/>
      <c r="V32" s="54"/>
      <c r="W32" s="67"/>
      <c r="X32" s="68"/>
      <c r="Y32" s="68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3"/>
      <c r="T33" s="52"/>
      <c r="U33" s="54"/>
      <c r="V33" s="54"/>
      <c r="W33" s="67"/>
      <c r="X33" s="68"/>
      <c r="Y33" s="68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3"/>
      <c r="R34" s="52"/>
      <c r="S34" s="53"/>
      <c r="T34" s="52"/>
      <c r="U34" s="54"/>
      <c r="V34" s="54"/>
      <c r="W34" s="67"/>
      <c r="X34" s="68"/>
      <c r="Y34" s="68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5">
        <v>87.1938</v>
      </c>
      <c r="D35" s="51">
        <v>3.7603</v>
      </c>
      <c r="E35" s="51">
        <v>1.2031</v>
      </c>
      <c r="F35" s="51">
        <v>0.1605</v>
      </c>
      <c r="G35" s="51">
        <v>0.2729</v>
      </c>
      <c r="H35" s="51">
        <v>0.0031</v>
      </c>
      <c r="I35" s="51">
        <v>0.0838</v>
      </c>
      <c r="J35" s="51">
        <v>0.0738</v>
      </c>
      <c r="K35" s="51">
        <v>0.1154</v>
      </c>
      <c r="L35" s="51">
        <v>0</v>
      </c>
      <c r="M35" s="51">
        <v>4.6248</v>
      </c>
      <c r="N35" s="51">
        <v>2.5085</v>
      </c>
      <c r="O35" s="51">
        <v>0.7715</v>
      </c>
      <c r="P35" s="52">
        <v>33.3036</v>
      </c>
      <c r="Q35" s="53">
        <v>7954</v>
      </c>
      <c r="R35" s="52">
        <v>36.8689</v>
      </c>
      <c r="S35" s="53">
        <v>8806</v>
      </c>
      <c r="T35" s="52">
        <v>46.0679</v>
      </c>
      <c r="U35" s="54">
        <v>-8.4</v>
      </c>
      <c r="V35" s="54">
        <v>-3.8</v>
      </c>
      <c r="W35" s="70" t="s">
        <v>35</v>
      </c>
      <c r="X35" s="71" t="s">
        <v>55</v>
      </c>
      <c r="Y35" s="71">
        <v>0.0023</v>
      </c>
      <c r="AA35" s="4">
        <f t="shared" si="0"/>
        <v>100</v>
      </c>
      <c r="AB35" s="30" t="str">
        <f t="shared" si="1"/>
        <v>ОК</v>
      </c>
      <c r="AC35"/>
    </row>
    <row r="36" spans="2:29" ht="12.75">
      <c r="B36" s="16">
        <v>21</v>
      </c>
      <c r="C36" s="55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3"/>
      <c r="R36" s="52"/>
      <c r="S36" s="53"/>
      <c r="T36" s="52"/>
      <c r="U36" s="54"/>
      <c r="V36" s="54"/>
      <c r="W36" s="51"/>
      <c r="X36" s="57"/>
      <c r="Y36" s="57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5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3"/>
      <c r="R37" s="52"/>
      <c r="S37" s="53"/>
      <c r="T37" s="52"/>
      <c r="U37" s="54"/>
      <c r="V37" s="54"/>
      <c r="W37" s="51"/>
      <c r="X37" s="57"/>
      <c r="Y37" s="57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5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  <c r="Q38" s="53"/>
      <c r="R38" s="52"/>
      <c r="S38" s="53"/>
      <c r="T38" s="52"/>
      <c r="U38" s="54"/>
      <c r="V38" s="54"/>
      <c r="W38" s="51"/>
      <c r="X38" s="57"/>
      <c r="Y38" s="57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2"/>
      <c r="S39" s="53"/>
      <c r="T39" s="52"/>
      <c r="U39" s="54"/>
      <c r="V39" s="54"/>
      <c r="W39" s="51"/>
      <c r="X39" s="57"/>
      <c r="Y39" s="57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53"/>
      <c r="R40" s="52"/>
      <c r="S40" s="53"/>
      <c r="T40" s="52"/>
      <c r="U40" s="54"/>
      <c r="V40" s="54"/>
      <c r="W40" s="70"/>
      <c r="X40" s="71"/>
      <c r="Y40" s="71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53"/>
      <c r="R41" s="52"/>
      <c r="S41" s="53"/>
      <c r="T41" s="52"/>
      <c r="U41" s="54"/>
      <c r="V41" s="54"/>
      <c r="W41" s="51"/>
      <c r="X41" s="57"/>
      <c r="Y41" s="57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5">
        <v>87.2126</v>
      </c>
      <c r="D42" s="51">
        <v>3.7445</v>
      </c>
      <c r="E42" s="51">
        <v>1.1991</v>
      </c>
      <c r="F42" s="51">
        <v>0.1598</v>
      </c>
      <c r="G42" s="51">
        <v>0.2709</v>
      </c>
      <c r="H42" s="51">
        <v>0.0031</v>
      </c>
      <c r="I42" s="51">
        <v>0.0826</v>
      </c>
      <c r="J42" s="51">
        <v>0.0725</v>
      </c>
      <c r="K42" s="51">
        <v>0.1147</v>
      </c>
      <c r="L42" s="51">
        <v>0.0314</v>
      </c>
      <c r="M42" s="51">
        <v>4.6161</v>
      </c>
      <c r="N42" s="51">
        <v>2.4926</v>
      </c>
      <c r="O42" s="51">
        <v>0.7712</v>
      </c>
      <c r="P42" s="52">
        <v>33.2896</v>
      </c>
      <c r="Q42" s="53">
        <v>7951</v>
      </c>
      <c r="R42" s="52">
        <v>36.8538</v>
      </c>
      <c r="S42" s="53">
        <v>8802</v>
      </c>
      <c r="T42" s="52">
        <v>46.0576</v>
      </c>
      <c r="U42" s="54">
        <v>-8.5</v>
      </c>
      <c r="V42" s="54">
        <v>-3.9</v>
      </c>
      <c r="W42" s="51"/>
      <c r="X42" s="57"/>
      <c r="Y42" s="57"/>
      <c r="AA42" s="4">
        <f t="shared" si="0"/>
        <v>99.99990000000001</v>
      </c>
      <c r="AB42" s="30" t="str">
        <f t="shared" si="1"/>
        <v> </v>
      </c>
      <c r="AC42"/>
    </row>
    <row r="43" spans="2:29" ht="12.75">
      <c r="B43" s="16">
        <v>28</v>
      </c>
      <c r="C43" s="55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3"/>
      <c r="R43" s="52"/>
      <c r="S43" s="53"/>
      <c r="T43" s="52"/>
      <c r="U43" s="54"/>
      <c r="V43" s="54"/>
      <c r="W43" s="51"/>
      <c r="X43" s="57"/>
      <c r="Y43" s="57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3"/>
      <c r="R44" s="52"/>
      <c r="S44" s="53"/>
      <c r="T44" s="52"/>
      <c r="U44" s="54"/>
      <c r="V44" s="54"/>
      <c r="W44" s="51"/>
      <c r="X44" s="57"/>
      <c r="Y44" s="57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3"/>
      <c r="R45" s="52"/>
      <c r="S45" s="53"/>
      <c r="T45" s="56"/>
      <c r="U45" s="54"/>
      <c r="V45" s="54"/>
      <c r="W45" s="51"/>
      <c r="X45" s="57"/>
      <c r="Y45" s="57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3"/>
      <c r="R46" s="52"/>
      <c r="S46" s="53"/>
      <c r="T46" s="52"/>
      <c r="U46" s="54"/>
      <c r="V46" s="54"/>
      <c r="W46" s="51"/>
      <c r="X46" s="57"/>
      <c r="Y46" s="57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6"/>
      <c r="V50" s="46"/>
      <c r="W50" s="86">
        <v>42583</v>
      </c>
      <c r="X50" s="87"/>
      <c r="Y50" s="47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8" t="s">
        <v>29</v>
      </c>
      <c r="Q51" s="48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6"/>
      <c r="V52" s="46"/>
      <c r="W52" s="86">
        <v>42583</v>
      </c>
      <c r="X52" s="87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X12:X15"/>
    <mergeCell ref="H13:H15"/>
    <mergeCell ref="O13:O15"/>
    <mergeCell ref="R13:R15"/>
    <mergeCell ref="Y12:Y15"/>
    <mergeCell ref="U12:U15"/>
    <mergeCell ref="W52:X52"/>
    <mergeCell ref="C12:N12"/>
    <mergeCell ref="T13:T15"/>
    <mergeCell ref="O12:T12"/>
    <mergeCell ref="V12:V15"/>
    <mergeCell ref="W50:X50"/>
    <mergeCell ref="D13:D15"/>
    <mergeCell ref="G13:G15"/>
    <mergeCell ref="M13:M15"/>
    <mergeCell ref="I13:I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4">
      <selection activeCell="G22" sqref="G2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1" t="s">
        <v>36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9"/>
    </row>
    <row r="6" spans="2:25" ht="18" customHeight="1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2:25" ht="18" customHeight="1">
      <c r="B7" s="82" t="s">
        <v>56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2:25" ht="18" customHeight="1">
      <c r="B8" s="84" t="s">
        <v>59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2:25" ht="18" customHeight="1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2:25" ht="24" customHeight="1">
      <c r="B10" s="106" t="s">
        <v>60</v>
      </c>
      <c r="C10" s="10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4" t="s">
        <v>26</v>
      </c>
      <c r="C11" s="88" t="s">
        <v>40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105" t="s">
        <v>41</v>
      </c>
      <c r="X11" s="98" t="s">
        <v>43</v>
      </c>
      <c r="Y11" s="21"/>
      <c r="Z11"/>
    </row>
    <row r="12" spans="2:26" ht="48.75" customHeight="1">
      <c r="B12" s="75"/>
      <c r="C12" s="101" t="s">
        <v>57</v>
      </c>
      <c r="D12" s="101" t="s">
        <v>58</v>
      </c>
      <c r="E12" s="101" t="s">
        <v>61</v>
      </c>
      <c r="F12" s="77"/>
      <c r="G12" s="77"/>
      <c r="H12" s="77"/>
      <c r="I12" s="77"/>
      <c r="J12" s="77"/>
      <c r="K12" s="77"/>
      <c r="L12" s="77"/>
      <c r="M12" s="74"/>
      <c r="N12" s="74"/>
      <c r="O12" s="74"/>
      <c r="P12" s="74"/>
      <c r="Q12" s="74"/>
      <c r="R12" s="74"/>
      <c r="S12" s="74"/>
      <c r="T12" s="74"/>
      <c r="U12" s="74"/>
      <c r="V12" s="102"/>
      <c r="W12" s="105"/>
      <c r="X12" s="99"/>
      <c r="Y12" s="21"/>
      <c r="Z12"/>
    </row>
    <row r="13" spans="2:26" ht="15.75" customHeight="1">
      <c r="B13" s="75"/>
      <c r="C13" s="101"/>
      <c r="D13" s="101"/>
      <c r="E13" s="101"/>
      <c r="F13" s="77"/>
      <c r="G13" s="77"/>
      <c r="H13" s="77"/>
      <c r="I13" s="77"/>
      <c r="J13" s="77"/>
      <c r="K13" s="77"/>
      <c r="L13" s="77"/>
      <c r="M13" s="75"/>
      <c r="N13" s="75"/>
      <c r="O13" s="75"/>
      <c r="P13" s="75"/>
      <c r="Q13" s="75"/>
      <c r="R13" s="75"/>
      <c r="S13" s="75"/>
      <c r="T13" s="75"/>
      <c r="U13" s="75"/>
      <c r="V13" s="103"/>
      <c r="W13" s="105"/>
      <c r="X13" s="99"/>
      <c r="Y13" s="21"/>
      <c r="Z13"/>
    </row>
    <row r="14" spans="2:26" ht="30" customHeight="1">
      <c r="B14" s="76"/>
      <c r="C14" s="101"/>
      <c r="D14" s="101"/>
      <c r="E14" s="101"/>
      <c r="F14" s="77"/>
      <c r="G14" s="77"/>
      <c r="H14" s="77"/>
      <c r="I14" s="77"/>
      <c r="J14" s="77"/>
      <c r="K14" s="77"/>
      <c r="L14" s="77"/>
      <c r="M14" s="78"/>
      <c r="N14" s="78"/>
      <c r="O14" s="78"/>
      <c r="P14" s="78"/>
      <c r="Q14" s="78"/>
      <c r="R14" s="78"/>
      <c r="S14" s="78"/>
      <c r="T14" s="78"/>
      <c r="U14" s="78"/>
      <c r="V14" s="104"/>
      <c r="W14" s="105"/>
      <c r="X14" s="100"/>
      <c r="Y14" s="21"/>
      <c r="Z14"/>
    </row>
    <row r="15" spans="2:27" ht="15.75" customHeight="1">
      <c r="B15" s="58">
        <v>1</v>
      </c>
      <c r="C15" s="108">
        <v>625.86</v>
      </c>
      <c r="D15" s="108">
        <v>1550.88</v>
      </c>
      <c r="E15" s="60">
        <v>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>
        <f>SUM(C15:V15)</f>
        <v>2176.7400000000002</v>
      </c>
      <c r="X15" s="66">
        <v>33.31</v>
      </c>
      <c r="Y15" s="22"/>
      <c r="Z15" s="97" t="s">
        <v>44</v>
      </c>
      <c r="AA15" s="97"/>
    </row>
    <row r="16" spans="2:27" ht="15.75">
      <c r="B16" s="58">
        <v>2</v>
      </c>
      <c r="C16" s="108">
        <v>314.29</v>
      </c>
      <c r="D16" s="108">
        <v>1521.86</v>
      </c>
      <c r="E16" s="60">
        <v>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>
        <f aca="true" t="shared" si="0" ref="W16:W45">SUM(C16:V16)</f>
        <v>1836.1499999999999</v>
      </c>
      <c r="X16" s="62">
        <f>IF(Паспорт!P17&gt;0,Паспорт!P17,X15)</f>
        <v>33.31</v>
      </c>
      <c r="Y16" s="22"/>
      <c r="Z16" s="97"/>
      <c r="AA16" s="97"/>
    </row>
    <row r="17" spans="2:27" ht="15.75">
      <c r="B17" s="58">
        <v>3</v>
      </c>
      <c r="C17" s="108">
        <v>606.94</v>
      </c>
      <c r="D17" s="108">
        <v>1626.22</v>
      </c>
      <c r="E17" s="60">
        <v>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>
        <f t="shared" si="0"/>
        <v>2233.16</v>
      </c>
      <c r="X17" s="62">
        <f>IF(Паспорт!P18&gt;0,Паспорт!P18,X16)</f>
        <v>33.31</v>
      </c>
      <c r="Y17" s="22"/>
      <c r="Z17" s="97"/>
      <c r="AA17" s="97"/>
    </row>
    <row r="18" spans="2:27" ht="15.75">
      <c r="B18" s="58">
        <v>4</v>
      </c>
      <c r="C18" s="108">
        <v>347.01</v>
      </c>
      <c r="D18" s="108">
        <v>1524.6</v>
      </c>
      <c r="E18" s="60"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 t="shared" si="0"/>
        <v>1871.61</v>
      </c>
      <c r="X18" s="62">
        <f>IF(Паспорт!P19&gt;0,Паспорт!P19,X17)</f>
        <v>33.31</v>
      </c>
      <c r="Y18" s="22"/>
      <c r="Z18" s="97"/>
      <c r="AA18" s="97"/>
    </row>
    <row r="19" spans="2:27" ht="15.75">
      <c r="B19" s="58">
        <v>5</v>
      </c>
      <c r="C19" s="108">
        <v>24575.35</v>
      </c>
      <c r="D19" s="108">
        <v>1647.23</v>
      </c>
      <c r="E19" s="60">
        <v>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>
        <f t="shared" si="0"/>
        <v>26222.579999999998</v>
      </c>
      <c r="X19" s="62">
        <f>IF(Паспорт!P20&gt;0,Паспорт!P20,X18)</f>
        <v>33.31</v>
      </c>
      <c r="Y19" s="22"/>
      <c r="Z19" s="97"/>
      <c r="AA19" s="97"/>
    </row>
    <row r="20" spans="2:27" ht="15.75" customHeight="1">
      <c r="B20" s="58">
        <v>6</v>
      </c>
      <c r="C20" s="108">
        <v>22929.05</v>
      </c>
      <c r="D20" s="108">
        <v>1578.83</v>
      </c>
      <c r="E20" s="60">
        <v>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>
        <f t="shared" si="0"/>
        <v>24507.879999999997</v>
      </c>
      <c r="X20" s="62">
        <f>IF(Паспорт!P21&gt;0,Паспорт!P21,X19)</f>
        <v>33.36</v>
      </c>
      <c r="Y20" s="22"/>
      <c r="Z20" s="97"/>
      <c r="AA20" s="97"/>
    </row>
    <row r="21" spans="2:27" ht="15.75">
      <c r="B21" s="58">
        <v>7</v>
      </c>
      <c r="C21" s="108">
        <v>773.45</v>
      </c>
      <c r="D21" s="108">
        <v>1591.11</v>
      </c>
      <c r="E21" s="60">
        <v>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>
        <f t="shared" si="0"/>
        <v>2364.56</v>
      </c>
      <c r="X21" s="62">
        <f>IF(Паспорт!P22&gt;0,Паспорт!P22,X20)</f>
        <v>33.36</v>
      </c>
      <c r="Y21" s="22"/>
      <c r="Z21" s="97"/>
      <c r="AA21" s="97"/>
    </row>
    <row r="22" spans="2:27" ht="15.75">
      <c r="B22" s="58">
        <v>8</v>
      </c>
      <c r="C22" s="108">
        <v>567.37</v>
      </c>
      <c r="D22" s="108">
        <v>1675.01</v>
      </c>
      <c r="E22" s="60">
        <v>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 t="shared" si="0"/>
        <v>2242.38</v>
      </c>
      <c r="X22" s="62">
        <f>IF(Паспорт!P23&gt;0,Паспорт!P23,X21)</f>
        <v>33.36</v>
      </c>
      <c r="Y22" s="22"/>
      <c r="Z22" s="97"/>
      <c r="AA22" s="97"/>
    </row>
    <row r="23" spans="2:27" ht="15" customHeight="1">
      <c r="B23" s="58">
        <v>9</v>
      </c>
      <c r="C23" s="108">
        <v>662.67</v>
      </c>
      <c r="D23" s="108">
        <v>1742.01</v>
      </c>
      <c r="E23" s="60">
        <v>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 t="shared" si="0"/>
        <v>2404.68</v>
      </c>
      <c r="X23" s="62">
        <f>IF(Паспорт!P24&gt;0,Паспорт!P24,X22)</f>
        <v>33.36</v>
      </c>
      <c r="Y23" s="22"/>
      <c r="Z23" s="97"/>
      <c r="AA23" s="97"/>
    </row>
    <row r="24" spans="2:26" ht="15.75">
      <c r="B24" s="58">
        <v>10</v>
      </c>
      <c r="C24" s="108">
        <v>680.93</v>
      </c>
      <c r="D24" s="108">
        <v>1768.88</v>
      </c>
      <c r="E24" s="60">
        <v>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>
        <f t="shared" si="0"/>
        <v>2449.81</v>
      </c>
      <c r="X24" s="62">
        <f>IF(Паспорт!P25&gt;0,Паспорт!P25,X23)</f>
        <v>33.36</v>
      </c>
      <c r="Y24" s="22"/>
      <c r="Z24" s="29"/>
    </row>
    <row r="25" spans="2:26" ht="15.75">
      <c r="B25" s="58">
        <v>11</v>
      </c>
      <c r="C25" s="108">
        <v>637.59</v>
      </c>
      <c r="D25" s="108">
        <v>1645.57</v>
      </c>
      <c r="E25" s="60">
        <v>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>
        <f t="shared" si="0"/>
        <v>2283.16</v>
      </c>
      <c r="X25" s="62">
        <f>IF(Паспорт!P26&gt;0,Паспорт!P26,X24)</f>
        <v>33.36</v>
      </c>
      <c r="Y25" s="22"/>
      <c r="Z25" s="29"/>
    </row>
    <row r="26" spans="2:27" ht="15.75" customHeight="1">
      <c r="B26" s="58">
        <v>12</v>
      </c>
      <c r="C26" s="108">
        <v>649.44</v>
      </c>
      <c r="D26" s="108">
        <v>1578.96</v>
      </c>
      <c r="E26" s="60">
        <v>0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>
        <f t="shared" si="0"/>
        <v>2228.4</v>
      </c>
      <c r="X26" s="62">
        <f>IF(Паспорт!P27&gt;0,Паспорт!P27,X25)</f>
        <v>33.36</v>
      </c>
      <c r="Y26" s="22"/>
      <c r="Z26" s="96" t="s">
        <v>42</v>
      </c>
      <c r="AA26" s="96"/>
    </row>
    <row r="27" spans="2:27" ht="15.75">
      <c r="B27" s="58">
        <v>13</v>
      </c>
      <c r="C27" s="108">
        <v>634.57</v>
      </c>
      <c r="D27" s="108">
        <v>1545.89</v>
      </c>
      <c r="E27" s="60">
        <v>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>
        <f t="shared" si="0"/>
        <v>2180.46</v>
      </c>
      <c r="X27" s="62">
        <f>IF(Паспорт!P28&gt;0,Паспорт!P28,X26)</f>
        <v>33.36</v>
      </c>
      <c r="Y27" s="22"/>
      <c r="Z27" s="96"/>
      <c r="AA27" s="96"/>
    </row>
    <row r="28" spans="2:27" ht="15.75">
      <c r="B28" s="58">
        <v>14</v>
      </c>
      <c r="C28" s="108">
        <v>556.66</v>
      </c>
      <c r="D28" s="108">
        <v>1463.11</v>
      </c>
      <c r="E28" s="60">
        <v>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>
        <f t="shared" si="0"/>
        <v>2019.77</v>
      </c>
      <c r="X28" s="62">
        <f>IF(Паспорт!P29&gt;0,Паспорт!P29,X27)</f>
        <v>33.3141</v>
      </c>
      <c r="Y28" s="22"/>
      <c r="Z28" s="96"/>
      <c r="AA28" s="96"/>
    </row>
    <row r="29" spans="2:27" ht="15.75">
      <c r="B29" s="58">
        <v>15</v>
      </c>
      <c r="C29" s="108">
        <v>639.19</v>
      </c>
      <c r="D29" s="108">
        <v>1415.65</v>
      </c>
      <c r="E29" s="60">
        <v>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>
        <f t="shared" si="0"/>
        <v>2054.84</v>
      </c>
      <c r="X29" s="62">
        <f>IF(Паспорт!P30&gt;0,Паспорт!P30,X28)</f>
        <v>33.3141</v>
      </c>
      <c r="Y29" s="22"/>
      <c r="Z29" s="96"/>
      <c r="AA29" s="96"/>
    </row>
    <row r="30" spans="2:27" ht="15.75">
      <c r="B30" s="59">
        <v>16</v>
      </c>
      <c r="C30" s="108">
        <v>24362.09</v>
      </c>
      <c r="D30" s="108">
        <v>1444.06</v>
      </c>
      <c r="E30" s="60">
        <v>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>
        <f t="shared" si="0"/>
        <v>25806.15</v>
      </c>
      <c r="X30" s="62">
        <f>IF(Паспорт!P31&gt;0,Паспорт!P31,X29)</f>
        <v>33.3141</v>
      </c>
      <c r="Y30" s="22"/>
      <c r="Z30" s="96"/>
      <c r="AA30" s="96"/>
    </row>
    <row r="31" spans="2:27" ht="15.75">
      <c r="B31" s="59">
        <v>17</v>
      </c>
      <c r="C31" s="108">
        <v>328.59</v>
      </c>
      <c r="D31" s="108">
        <v>1464.03</v>
      </c>
      <c r="E31" s="60">
        <v>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>
        <f t="shared" si="0"/>
        <v>1792.62</v>
      </c>
      <c r="X31" s="62">
        <f>IF(Паспорт!P32&gt;0,Паспорт!P32,X30)</f>
        <v>33.3141</v>
      </c>
      <c r="Y31" s="22"/>
      <c r="Z31" s="96"/>
      <c r="AA31" s="96"/>
    </row>
    <row r="32" spans="2:26" ht="15.75">
      <c r="B32" s="59">
        <v>18</v>
      </c>
      <c r="C32" s="108">
        <v>496.84</v>
      </c>
      <c r="D32" s="108">
        <v>1381.42</v>
      </c>
      <c r="E32" s="60">
        <v>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>
        <f t="shared" si="0"/>
        <v>1878.26</v>
      </c>
      <c r="X32" s="62">
        <f>IF(Паспорт!P33&gt;0,Паспорт!P33,X31)</f>
        <v>33.3141</v>
      </c>
      <c r="Y32" s="22"/>
      <c r="Z32" s="29"/>
    </row>
    <row r="33" spans="2:26" ht="15.75">
      <c r="B33" s="59">
        <v>19</v>
      </c>
      <c r="C33" s="108">
        <v>566.88</v>
      </c>
      <c r="D33" s="108">
        <v>1528.59</v>
      </c>
      <c r="E33" s="60">
        <v>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>
        <f t="shared" si="0"/>
        <v>2095.47</v>
      </c>
      <c r="X33" s="62">
        <f>IF(Паспорт!P34&gt;0,Паспорт!P34,X32)</f>
        <v>33.3141</v>
      </c>
      <c r="Y33" s="22"/>
      <c r="Z33" s="29"/>
    </row>
    <row r="34" spans="2:26" ht="15.75">
      <c r="B34" s="59">
        <v>20</v>
      </c>
      <c r="C34" s="108">
        <v>36939.24</v>
      </c>
      <c r="D34" s="108">
        <v>1599.01</v>
      </c>
      <c r="E34" s="60">
        <v>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>
        <f t="shared" si="0"/>
        <v>38538.25</v>
      </c>
      <c r="X34" s="62">
        <f>IF(Паспорт!P35&gt;0,Паспорт!P35,X33)</f>
        <v>33.3036</v>
      </c>
      <c r="Y34" s="22"/>
      <c r="Z34" s="29"/>
    </row>
    <row r="35" spans="2:26" ht="15.75">
      <c r="B35" s="59">
        <v>21</v>
      </c>
      <c r="C35" s="108">
        <v>1322.28</v>
      </c>
      <c r="D35" s="108">
        <v>1543.26</v>
      </c>
      <c r="E35" s="60">
        <v>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2865.54</v>
      </c>
      <c r="X35" s="62">
        <f>IF(Паспорт!P36&gt;0,Паспорт!P36,X34)</f>
        <v>33.3036</v>
      </c>
      <c r="Y35" s="22"/>
      <c r="Z35" s="29"/>
    </row>
    <row r="36" spans="2:26" ht="15.75">
      <c r="B36" s="59">
        <v>22</v>
      </c>
      <c r="C36" s="108">
        <v>1030.11</v>
      </c>
      <c r="D36" s="108">
        <v>1657.23</v>
      </c>
      <c r="E36" s="60">
        <v>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>
        <f t="shared" si="0"/>
        <v>2687.34</v>
      </c>
      <c r="X36" s="62">
        <f>IF(Паспорт!P37&gt;0,Паспорт!P37,X35)</f>
        <v>33.3036</v>
      </c>
      <c r="Y36" s="22"/>
      <c r="Z36" s="29"/>
    </row>
    <row r="37" spans="2:26" ht="15.75">
      <c r="B37" s="59">
        <v>23</v>
      </c>
      <c r="C37" s="108">
        <v>1234.97</v>
      </c>
      <c r="D37" s="108">
        <v>1735.15</v>
      </c>
      <c r="E37" s="60">
        <v>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>
        <f t="shared" si="0"/>
        <v>2970.12</v>
      </c>
      <c r="X37" s="62">
        <f>IF(Паспорт!P38&gt;0,Паспорт!P38,X36)</f>
        <v>33.3036</v>
      </c>
      <c r="Y37" s="22"/>
      <c r="Z37" s="29"/>
    </row>
    <row r="38" spans="2:26" ht="15.75">
      <c r="B38" s="59">
        <v>24</v>
      </c>
      <c r="C38" s="108">
        <v>1344.55</v>
      </c>
      <c r="D38" s="108">
        <v>1881.51</v>
      </c>
      <c r="E38" s="60">
        <v>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>
        <f t="shared" si="0"/>
        <v>3226.06</v>
      </c>
      <c r="X38" s="62">
        <f>IF(Паспорт!P39&gt;0,Паспорт!P39,X37)</f>
        <v>33.3036</v>
      </c>
      <c r="Y38" s="22"/>
      <c r="Z38" s="29"/>
    </row>
    <row r="39" spans="2:26" ht="15.75">
      <c r="B39" s="59">
        <v>25</v>
      </c>
      <c r="C39" s="108">
        <v>1018.3</v>
      </c>
      <c r="D39" s="108">
        <v>1632.65</v>
      </c>
      <c r="E39" s="60">
        <v>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>
        <f t="shared" si="0"/>
        <v>2650.95</v>
      </c>
      <c r="X39" s="62">
        <f>IF(Паспорт!P40&gt;0,Паспорт!P40,X38)</f>
        <v>33.3036</v>
      </c>
      <c r="Y39" s="22"/>
      <c r="Z39" s="29"/>
    </row>
    <row r="40" spans="2:26" ht="15.75">
      <c r="B40" s="59">
        <v>26</v>
      </c>
      <c r="C40" s="108">
        <v>1048.17</v>
      </c>
      <c r="D40" s="108">
        <v>1579.97</v>
      </c>
      <c r="E40" s="60">
        <v>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>
        <f t="shared" si="0"/>
        <v>2628.1400000000003</v>
      </c>
      <c r="X40" s="62">
        <f>IF(Паспорт!P41&gt;0,Паспорт!P41,X39)</f>
        <v>33.3036</v>
      </c>
      <c r="Y40" s="22"/>
      <c r="Z40" s="29"/>
    </row>
    <row r="41" spans="2:26" ht="15.75">
      <c r="B41" s="59">
        <v>27</v>
      </c>
      <c r="C41" s="108">
        <v>991.21</v>
      </c>
      <c r="D41" s="108">
        <v>1567.02</v>
      </c>
      <c r="E41" s="60">
        <v>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>
        <f t="shared" si="0"/>
        <v>2558.23</v>
      </c>
      <c r="X41" s="62">
        <f>IF(Паспорт!P42&gt;0,Паспорт!P42,X40)</f>
        <v>33.2896</v>
      </c>
      <c r="Y41" s="22"/>
      <c r="Z41" s="29"/>
    </row>
    <row r="42" spans="2:26" ht="15.75">
      <c r="B42" s="59">
        <v>28</v>
      </c>
      <c r="C42" s="108">
        <v>1057.68</v>
      </c>
      <c r="D42" s="108">
        <v>1539.64</v>
      </c>
      <c r="E42" s="60">
        <v>0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>
        <f t="shared" si="0"/>
        <v>2597.32</v>
      </c>
      <c r="X42" s="62">
        <f>IF(Паспорт!P43&gt;0,Паспорт!P43,X41)</f>
        <v>33.2896</v>
      </c>
      <c r="Y42" s="22"/>
      <c r="Z42" s="29"/>
    </row>
    <row r="43" spans="2:26" ht="15.75" customHeight="1">
      <c r="B43" s="59">
        <v>29</v>
      </c>
      <c r="C43" s="108">
        <v>853.74</v>
      </c>
      <c r="D43" s="108">
        <v>1522.02</v>
      </c>
      <c r="E43" s="60">
        <v>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>
        <f t="shared" si="0"/>
        <v>2375.76</v>
      </c>
      <c r="X43" s="62">
        <f>IF(Паспорт!P44&gt;0,Паспорт!P44,X42)</f>
        <v>33.2896</v>
      </c>
      <c r="Y43" s="22"/>
      <c r="Z43" s="29"/>
    </row>
    <row r="44" spans="2:26" ht="15.75" customHeight="1">
      <c r="B44" s="59">
        <v>30</v>
      </c>
      <c r="C44" s="108">
        <v>991.92</v>
      </c>
      <c r="D44" s="108">
        <v>1603.61</v>
      </c>
      <c r="E44" s="60">
        <v>0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>
        <f t="shared" si="0"/>
        <v>2595.5299999999997</v>
      </c>
      <c r="X44" s="62">
        <f>IF(Паспорт!P45&gt;0,Паспорт!P45,X43)</f>
        <v>33.2896</v>
      </c>
      <c r="Y44" s="22"/>
      <c r="Z44" s="29"/>
    </row>
    <row r="45" spans="2:26" ht="15.75" customHeight="1">
      <c r="B45" s="59">
        <v>31</v>
      </c>
      <c r="C45" s="108">
        <v>994.53</v>
      </c>
      <c r="D45" s="108">
        <v>1745.48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>
        <f t="shared" si="0"/>
        <v>2740.01</v>
      </c>
      <c r="X45" s="62">
        <f>IF(Паспорт!P46&gt;0,Паспорт!P46,X44)</f>
        <v>33.2896</v>
      </c>
      <c r="Y45" s="28"/>
      <c r="Z45" s="29"/>
    </row>
    <row r="46" spans="2:27" ht="66" customHeight="1">
      <c r="B46" s="16" t="s">
        <v>41</v>
      </c>
      <c r="C46" s="63">
        <f aca="true" t="shared" si="1" ref="C46:V46">SUM(C15:C45)</f>
        <v>129781.47000000002</v>
      </c>
      <c r="D46" s="63">
        <f t="shared" si="1"/>
        <v>49300.46000000001</v>
      </c>
      <c r="E46" s="63">
        <f t="shared" si="1"/>
        <v>0</v>
      </c>
      <c r="F46" s="63">
        <f t="shared" si="1"/>
        <v>0</v>
      </c>
      <c r="G46" s="63">
        <f t="shared" si="1"/>
        <v>0</v>
      </c>
      <c r="H46" s="63">
        <f t="shared" si="1"/>
        <v>0</v>
      </c>
      <c r="I46" s="63">
        <f t="shared" si="1"/>
        <v>0</v>
      </c>
      <c r="J46" s="63">
        <f t="shared" si="1"/>
        <v>0</v>
      </c>
      <c r="K46" s="63">
        <f t="shared" si="1"/>
        <v>0</v>
      </c>
      <c r="L46" s="63">
        <f t="shared" si="1"/>
        <v>0</v>
      </c>
      <c r="M46" s="63">
        <f t="shared" si="1"/>
        <v>0</v>
      </c>
      <c r="N46" s="63">
        <f t="shared" si="1"/>
        <v>0</v>
      </c>
      <c r="O46" s="63">
        <f t="shared" si="1"/>
        <v>0</v>
      </c>
      <c r="P46" s="63">
        <f t="shared" si="1"/>
        <v>0</v>
      </c>
      <c r="Q46" s="63">
        <f t="shared" si="1"/>
        <v>0</v>
      </c>
      <c r="R46" s="63">
        <f t="shared" si="1"/>
        <v>0</v>
      </c>
      <c r="S46" s="63">
        <f t="shared" si="1"/>
        <v>0</v>
      </c>
      <c r="T46" s="63">
        <f t="shared" si="1"/>
        <v>0</v>
      </c>
      <c r="U46" s="63">
        <f t="shared" si="1"/>
        <v>0</v>
      </c>
      <c r="V46" s="63">
        <f t="shared" si="1"/>
        <v>0</v>
      </c>
      <c r="W46" s="64">
        <f>SUM(W15:W45)</f>
        <v>179081.93000000005</v>
      </c>
      <c r="X46" s="65">
        <f>SUMPRODUCT(X15:X45,W15:W45)/SUM(W15:W45)</f>
        <v>33.31871730023793</v>
      </c>
      <c r="Y46" s="27"/>
      <c r="Z46" s="96" t="s">
        <v>42</v>
      </c>
      <c r="AA46" s="96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6"/>
      <c r="V50" s="46"/>
      <c r="W50" s="86">
        <v>42583</v>
      </c>
      <c r="X50" s="87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9" t="s">
        <v>29</v>
      </c>
      <c r="Q51" s="49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6"/>
      <c r="V52" s="46"/>
      <c r="W52" s="86">
        <v>42583</v>
      </c>
      <c r="X52" s="87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D12:D14"/>
    <mergeCell ref="C5:X5"/>
    <mergeCell ref="R12:R14"/>
    <mergeCell ref="Z15:AA23"/>
    <mergeCell ref="Z26:AA31"/>
    <mergeCell ref="X11:X14"/>
    <mergeCell ref="P12:P14"/>
    <mergeCell ref="Q12:Q14"/>
    <mergeCell ref="C11:V11"/>
    <mergeCell ref="O12:O14"/>
    <mergeCell ref="E12:E14"/>
    <mergeCell ref="Z46:AA46"/>
    <mergeCell ref="F12:F14"/>
    <mergeCell ref="S12:S14"/>
    <mergeCell ref="C48:X48"/>
    <mergeCell ref="J12:J14"/>
    <mergeCell ref="K12:K14"/>
    <mergeCell ref="L12:L14"/>
    <mergeCell ref="M12:M14"/>
    <mergeCell ref="G12:G14"/>
    <mergeCell ref="H12:H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2016-08-02T08:09:58Z</cp:lastPrinted>
  <dcterms:created xsi:type="dcterms:W3CDTF">2010-01-29T08:37:16Z</dcterms:created>
  <dcterms:modified xsi:type="dcterms:W3CDTF">2016-08-04T06:34:58Z</dcterms:modified>
  <cp:category/>
  <cp:version/>
  <cp:contentType/>
  <cp:contentStatus/>
</cp:coreProperties>
</file>