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'Додаток'!$C$16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<sst xmlns="http://schemas.openxmlformats.org/spreadsheetml/2006/main" count="101" uniqueCount="83">
  <si>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</si>
  <si>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</si>
  <si>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</si>
  <si>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</si>
  <si>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</si>
  <si>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</si>
  <si>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</si>
  <si>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</si>
  <si>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</si>
  <si>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</si>
  <si>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</si>
  <si>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</si>
  <si>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</si>
  <si>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</si>
  <si>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</si>
  <si>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</si>
  <si>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</si>
  <si>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</si>
  <si>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</si>
  <si>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</si>
  <si>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</si>
  <si>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</si>
  <si>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</si>
  <si>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</si>
  <si>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</si>
  <si>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</si>
  <si>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</si>
  <si>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</si>
  <si>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</si>
  <si>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</si>
  <si>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</si>
  <si>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</si>
  <si>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</si>
  <si>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</si>
  <si>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</si>
  <si>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</si>
  <si>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</si>
  <si>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</si>
  <si>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</si>
  <si>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</si>
  <si>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</si>
  <si>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</si>
  <si>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</si>
  <si>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</si>
  <si>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</si>
  <si>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</si>
  <si>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</si>
  <si>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</si>
  <si>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</si>
  <si>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</si>
  <si>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</si>
  <si>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</si>
  <si>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</si>
  <si>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"Харківгаз"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Ізюм,  Барвінкове,  Бражківка, Жовтень, Петровське,  Степок</t>
    </r>
    <r>
      <rPr>
        <i/>
        <u val="single"/>
        <sz val="12"/>
        <color indexed="10"/>
        <rFont val="Times New Roman"/>
        <family val="1"/>
      </rPr>
      <t>.</t>
    </r>
  </si>
  <si>
    <t xml:space="preserve">Краматорське ЛВУМГ </t>
  </si>
  <si>
    <t>ГРС Жовтень, ГРС Петровське, ГРС Степок</t>
  </si>
  <si>
    <t xml:space="preserve">          переданого Краматорським ЛВУМГ  та прийнятого ПАТ "Харківгаз" по ГРС Ізюм, ГРС Бражківка, ГРС Барвінкове, </t>
  </si>
  <si>
    <t>ГРС Ізюм</t>
  </si>
  <si>
    <t>ГРС Бражківка</t>
  </si>
  <si>
    <t>ГРС Барвінкове</t>
  </si>
  <si>
    <t>ГРС Жовтень</t>
  </si>
  <si>
    <t>ГРС Петровське</t>
  </si>
  <si>
    <t>ГРС Степок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</si>
  <si>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</si>
  <si>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</si>
  <si>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</si>
  <si>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</si>
  <si>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</si>
  <si>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</si>
  <si>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</si>
  <si>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</si>
  <si>
    <t>А.М. Левкович</t>
  </si>
  <si>
    <t xml:space="preserve">Ю.О. Головко </t>
  </si>
  <si>
    <t>М.О. Єрьоменко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</si>
  <si>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Шебелинка-Слов`янськ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</si>
  <si>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</si>
  <si>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</si>
  <si>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t>AB</t>
  </si>
  <si>
    <t>8711,95*</t>
  </si>
  <si>
    <t>17,417*</t>
  </si>
  <si>
    <t>2,53*</t>
  </si>
  <si>
    <t>25,37*</t>
  </si>
  <si>
    <t>Данные по объекту Stepok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</si>
</sst>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color indexed="10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2" fontId="84" fillId="0" borderId="12" xfId="0" applyNumberFormat="1" applyFont="1" applyBorder="1" applyAlignment="1">
      <alignment horizontal="center" wrapText="1"/>
    </xf>
    <xf numFmtId="2" fontId="85" fillId="0" borderId="12" xfId="0" applyNumberFormat="1" applyFont="1" applyBorder="1" applyAlignment="1">
      <alignment horizontal="center" vertical="center" wrapText="1"/>
    </xf>
    <xf numFmtId="1" fontId="86" fillId="0" borderId="13" xfId="0" applyNumberFormat="1" applyFont="1" applyBorder="1" applyAlignment="1">
      <alignment horizontal="center" wrapText="1"/>
    </xf>
    <xf numFmtId="1" fontId="87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79" fontId="81" fillId="0" borderId="10" xfId="0" applyNumberFormat="1" applyFont="1" applyBorder="1" applyAlignment="1">
      <alignment horizontal="center" wrapText="1"/>
    </xf>
    <xf numFmtId="177" fontId="81" fillId="0" borderId="10" xfId="0" applyNumberFormat="1" applyFont="1" applyBorder="1" applyAlignment="1">
      <alignment horizontal="center" wrapText="1"/>
    </xf>
    <xf numFmtId="179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81" fillId="0" borderId="10" xfId="0" applyNumberFormat="1" applyFont="1" applyBorder="1" applyAlignment="1">
      <alignment horizontal="center"/>
    </xf>
    <xf numFmtId="2" fontId="94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179" fontId="95" fillId="0" borderId="10" xfId="0" applyNumberFormat="1" applyFont="1" applyFill="1" applyBorder="1" applyAlignment="1">
      <alignment horizontal="center" wrapText="1"/>
    </xf>
    <xf numFmtId="0" fontId="95" fillId="0" borderId="10" xfId="0" applyFont="1" applyFill="1" applyBorder="1" applyAlignment="1">
      <alignment horizontal="center" vertical="top" wrapText="1"/>
    </xf>
    <xf numFmtId="0" fontId="9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7" fillId="0" borderId="21" xfId="0" applyFont="1" applyBorder="1" applyAlignment="1">
      <alignment horizontal="center" vertical="center" textRotation="90" wrapText="1"/>
    </xf>
    <xf numFmtId="0" fontId="97" fillId="0" borderId="22" xfId="0" applyFont="1" applyBorder="1" applyAlignment="1">
      <alignment horizontal="center" vertical="center" textRotation="90" wrapText="1"/>
    </xf>
    <xf numFmtId="0" fontId="97" fillId="0" borderId="2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/>
    </xf>
    <xf numFmtId="0" fontId="0" fillId="0" borderId="0" xfId="0" applyNumberFormat="1" applyAlignment="1">
      <alignment horizont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1">
      <selection activeCell="A45" sqref="A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51" t="s">
        <v>30</v>
      </c>
      <c r="C1" s="51"/>
      <c r="D1" s="51"/>
      <c r="E1" s="51"/>
      <c r="F1" s="51"/>
      <c r="G1" s="51"/>
      <c r="H1" s="51"/>
      <c r="I1" s="2"/>
      <c r="J1" s="2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2:27" ht="15">
      <c r="B2" s="51" t="s">
        <v>47</v>
      </c>
      <c r="C2" s="51"/>
      <c r="D2" s="51"/>
      <c r="E2" s="51"/>
      <c r="F2" s="51"/>
      <c r="G2" s="51"/>
      <c r="H2" s="51"/>
      <c r="I2" s="2"/>
      <c r="J2" s="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2:27" ht="15">
      <c r="B3" s="52" t="s">
        <v>48</v>
      </c>
      <c r="C3" s="51"/>
      <c r="D3" s="51"/>
      <c r="E3" s="51"/>
      <c r="F3" s="51"/>
      <c r="G3" s="51"/>
      <c r="H3" s="51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51" t="s">
        <v>32</v>
      </c>
      <c r="C4" s="51"/>
      <c r="D4" s="51"/>
      <c r="E4" s="51"/>
      <c r="F4" s="51"/>
      <c r="G4" s="51"/>
      <c r="H4" s="51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51" t="s">
        <v>49</v>
      </c>
      <c r="C5" s="51"/>
      <c r="D5" s="51"/>
      <c r="E5" s="51"/>
      <c r="F5" s="51"/>
      <c r="G5" s="51"/>
      <c r="H5" s="51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40"/>
      <c r="C6" s="92" t="s">
        <v>18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</row>
    <row r="7" spans="2:27" ht="38.25" customHeight="1">
      <c r="B7" s="101" t="s">
        <v>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53"/>
      <c r="AA7" s="53"/>
    </row>
    <row r="8" spans="2:27" ht="18" customHeight="1">
      <c r="B8" s="102" t="s">
        <v>74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53"/>
      <c r="AA8" s="53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4" t="s">
        <v>26</v>
      </c>
      <c r="C10" s="105" t="s">
        <v>17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105" t="s">
        <v>6</v>
      </c>
      <c r="P10" s="106"/>
      <c r="Q10" s="106"/>
      <c r="R10" s="106"/>
      <c r="S10" s="106"/>
      <c r="T10" s="106"/>
      <c r="U10" s="97" t="s">
        <v>22</v>
      </c>
      <c r="V10" s="94" t="s">
        <v>23</v>
      </c>
      <c r="W10" s="94" t="s">
        <v>35</v>
      </c>
      <c r="X10" s="94" t="s">
        <v>25</v>
      </c>
      <c r="Y10" s="94" t="s">
        <v>24</v>
      </c>
      <c r="Z10" s="3"/>
      <c r="AB10" s="6"/>
      <c r="AC10"/>
    </row>
    <row r="11" spans="2:29" ht="48.75" customHeight="1">
      <c r="B11" s="95"/>
      <c r="C11" s="108" t="s">
        <v>2</v>
      </c>
      <c r="D11" s="100" t="s">
        <v>3</v>
      </c>
      <c r="E11" s="100" t="s">
        <v>4</v>
      </c>
      <c r="F11" s="100" t="s">
        <v>5</v>
      </c>
      <c r="G11" s="100" t="s">
        <v>8</v>
      </c>
      <c r="H11" s="100" t="s">
        <v>9</v>
      </c>
      <c r="I11" s="100" t="s">
        <v>10</v>
      </c>
      <c r="J11" s="100" t="s">
        <v>11</v>
      </c>
      <c r="K11" s="100" t="s">
        <v>12</v>
      </c>
      <c r="L11" s="100" t="s">
        <v>13</v>
      </c>
      <c r="M11" s="94" t="s">
        <v>14</v>
      </c>
      <c r="N11" s="94" t="s">
        <v>15</v>
      </c>
      <c r="O11" s="94" t="s">
        <v>7</v>
      </c>
      <c r="P11" s="94" t="s">
        <v>19</v>
      </c>
      <c r="Q11" s="94" t="s">
        <v>33</v>
      </c>
      <c r="R11" s="94" t="s">
        <v>20</v>
      </c>
      <c r="S11" s="94" t="s">
        <v>34</v>
      </c>
      <c r="T11" s="94" t="s">
        <v>21</v>
      </c>
      <c r="U11" s="98"/>
      <c r="V11" s="95"/>
      <c r="W11" s="95"/>
      <c r="X11" s="95"/>
      <c r="Y11" s="95"/>
      <c r="Z11" s="3"/>
      <c r="AB11" s="6"/>
      <c r="AC11"/>
    </row>
    <row r="12" spans="2:29" ht="15.75" customHeight="1">
      <c r="B12" s="95"/>
      <c r="C12" s="108"/>
      <c r="D12" s="100"/>
      <c r="E12" s="100"/>
      <c r="F12" s="100"/>
      <c r="G12" s="100"/>
      <c r="H12" s="100"/>
      <c r="I12" s="100"/>
      <c r="J12" s="100"/>
      <c r="K12" s="100"/>
      <c r="L12" s="100"/>
      <c r="M12" s="95"/>
      <c r="N12" s="95"/>
      <c r="O12" s="95"/>
      <c r="P12" s="95"/>
      <c r="Q12" s="95"/>
      <c r="R12" s="95"/>
      <c r="S12" s="95"/>
      <c r="T12" s="95"/>
      <c r="U12" s="98"/>
      <c r="V12" s="95"/>
      <c r="W12" s="95"/>
      <c r="X12" s="95"/>
      <c r="Y12" s="95"/>
      <c r="Z12" s="3"/>
      <c r="AB12" s="6"/>
      <c r="AC12"/>
    </row>
    <row r="13" spans="2:29" ht="30" customHeight="1">
      <c r="B13" s="104"/>
      <c r="C13" s="108"/>
      <c r="D13" s="100"/>
      <c r="E13" s="100"/>
      <c r="F13" s="100"/>
      <c r="G13" s="100"/>
      <c r="H13" s="100"/>
      <c r="I13" s="100"/>
      <c r="J13" s="100"/>
      <c r="K13" s="100"/>
      <c r="L13" s="100"/>
      <c r="M13" s="96"/>
      <c r="N13" s="96"/>
      <c r="O13" s="96"/>
      <c r="P13" s="96"/>
      <c r="Q13" s="96"/>
      <c r="R13" s="96"/>
      <c r="S13" s="96"/>
      <c r="T13" s="96"/>
      <c r="U13" s="99"/>
      <c r="V13" s="96"/>
      <c r="W13" s="96"/>
      <c r="X13" s="96"/>
      <c r="Y13" s="96"/>
      <c r="Z13" s="3"/>
      <c r="AB13" s="6"/>
      <c r="AC13"/>
    </row>
    <row r="14" spans="2:29" ht="12.75">
      <c r="B14" s="17">
        <v>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7"/>
      <c r="R14" s="56"/>
      <c r="S14" s="58"/>
      <c r="T14" s="56"/>
      <c r="U14" s="9"/>
      <c r="V14" s="9"/>
      <c r="W14" s="62"/>
      <c r="X14" s="45"/>
      <c r="Y14" s="18"/>
      <c r="AA14" s="4">
        <f aca="true" t="shared" si="0" ref="AA14:AA43">SUM(C14:N14)</f>
        <v>0</v>
      </c>
      <c r="AB14" s="34" t="str">
        <f>IF(AA14=100,"ОК"," ")</f>
        <v> </v>
      </c>
      <c r="AC14"/>
    </row>
    <row r="15" spans="2:29" ht="12.75">
      <c r="B15" s="17">
        <v>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7"/>
      <c r="R15" s="56"/>
      <c r="S15" s="58"/>
      <c r="T15" s="56"/>
      <c r="U15" s="9"/>
      <c r="V15" s="9"/>
      <c r="W15" s="62"/>
      <c r="X15" s="45"/>
      <c r="Y15" s="18"/>
      <c r="AA15" s="4">
        <f t="shared" si="0"/>
        <v>0</v>
      </c>
      <c r="AB15" s="34" t="str">
        <f>IF(AA15=100,"ОК"," ")</f>
        <v> </v>
      </c>
      <c r="AC15"/>
    </row>
    <row r="16" spans="2:29" ht="12.75">
      <c r="B16" s="17">
        <v>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7"/>
      <c r="R16" s="56"/>
      <c r="S16" s="58"/>
      <c r="T16" s="56"/>
      <c r="U16" s="9"/>
      <c r="V16" s="9"/>
      <c r="W16" s="62"/>
      <c r="X16" s="18"/>
      <c r="Y16" s="18"/>
      <c r="AA16" s="4">
        <f t="shared" si="0"/>
        <v>0</v>
      </c>
      <c r="AB16" s="34" t="str">
        <f>IF(AA16=100,"ОК"," ")</f>
        <v> </v>
      </c>
      <c r="AC16"/>
    </row>
    <row r="17" spans="2:28" s="68" customFormat="1" ht="12.75">
      <c r="B17" s="54">
        <v>4</v>
      </c>
      <c r="C17" s="55">
        <v>92.4668</v>
      </c>
      <c r="D17" s="55">
        <v>4.0805</v>
      </c>
      <c r="E17" s="55">
        <v>1.0031</v>
      </c>
      <c r="F17" s="55">
        <v>0.1247</v>
      </c>
      <c r="G17" s="55">
        <v>0.202</v>
      </c>
      <c r="H17" s="55">
        <v>0.0182</v>
      </c>
      <c r="I17" s="55">
        <v>0.0602</v>
      </c>
      <c r="J17" s="55">
        <v>0.0481</v>
      </c>
      <c r="K17" s="55">
        <v>0.0851</v>
      </c>
      <c r="L17" s="55">
        <v>0.009</v>
      </c>
      <c r="M17" s="55">
        <v>1.5983</v>
      </c>
      <c r="N17" s="55">
        <v>0.3041</v>
      </c>
      <c r="O17" s="55">
        <v>0.7267</v>
      </c>
      <c r="P17" s="56">
        <v>34.873</v>
      </c>
      <c r="Q17" s="57">
        <v>8329.27</v>
      </c>
      <c r="R17" s="56">
        <v>38.6172</v>
      </c>
      <c r="S17" s="57">
        <v>9223.56</v>
      </c>
      <c r="T17" s="56">
        <v>49.7159</v>
      </c>
      <c r="U17" s="56"/>
      <c r="V17" s="58"/>
      <c r="W17" s="78"/>
      <c r="X17" s="86"/>
      <c r="Y17" s="85"/>
      <c r="AA17" s="69">
        <f>SUM(C17:N17)</f>
        <v>100.0001</v>
      </c>
      <c r="AB17" s="70"/>
    </row>
    <row r="18" spans="2:29" ht="12.75">
      <c r="B18" s="17">
        <v>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7"/>
      <c r="R18" s="56"/>
      <c r="S18" s="58"/>
      <c r="T18" s="56"/>
      <c r="U18" s="9"/>
      <c r="V18" s="9"/>
      <c r="W18" s="62"/>
      <c r="X18" s="45"/>
      <c r="Y18" s="18"/>
      <c r="AA18" s="4">
        <f t="shared" si="0"/>
        <v>0</v>
      </c>
      <c r="AB18" s="34" t="str">
        <f aca="true" t="shared" si="1" ref="AB18:AB43">IF(AA18=100,"ОК"," ")</f>
        <v> </v>
      </c>
      <c r="AC18"/>
    </row>
    <row r="19" spans="2:29" ht="12.75">
      <c r="B19" s="17">
        <v>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7"/>
      <c r="R19" s="56"/>
      <c r="S19" s="58"/>
      <c r="T19" s="56"/>
      <c r="U19" s="9"/>
      <c r="V19" s="9"/>
      <c r="W19" s="62"/>
      <c r="X19" s="45"/>
      <c r="Y19" s="18"/>
      <c r="AA19" s="4">
        <f t="shared" si="0"/>
        <v>0</v>
      </c>
      <c r="AB19" s="34" t="str">
        <f t="shared" si="1"/>
        <v> </v>
      </c>
      <c r="AC19"/>
    </row>
    <row r="20" spans="2:29" ht="12.75">
      <c r="B20" s="17">
        <v>7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7"/>
      <c r="R20" s="56"/>
      <c r="S20" s="57"/>
      <c r="T20" s="56"/>
      <c r="U20" s="58"/>
      <c r="V20" s="58"/>
      <c r="W20" s="89"/>
      <c r="X20" s="60"/>
      <c r="Y20" s="61"/>
      <c r="AA20" s="4">
        <f t="shared" si="0"/>
        <v>0</v>
      </c>
      <c r="AB20" s="34" t="str">
        <f t="shared" si="1"/>
        <v> </v>
      </c>
      <c r="AC20"/>
    </row>
    <row r="21" spans="2:29" ht="12.75">
      <c r="B21" s="17">
        <v>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7"/>
      <c r="R21" s="56"/>
      <c r="S21" s="57"/>
      <c r="T21" s="56"/>
      <c r="U21" s="9"/>
      <c r="V21" s="9"/>
      <c r="W21" s="62"/>
      <c r="X21" s="45"/>
      <c r="Y21" s="18"/>
      <c r="AA21" s="4">
        <f t="shared" si="0"/>
        <v>0</v>
      </c>
      <c r="AB21" s="34" t="str">
        <f t="shared" si="1"/>
        <v> </v>
      </c>
      <c r="AC21"/>
    </row>
    <row r="22" spans="2:29" ht="15" customHeight="1">
      <c r="B22" s="17">
        <v>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7"/>
      <c r="R22" s="56"/>
      <c r="S22" s="57"/>
      <c r="T22" s="56"/>
      <c r="U22" s="9"/>
      <c r="V22" s="9"/>
      <c r="W22" s="90"/>
      <c r="X22" s="47"/>
      <c r="Y22" s="47"/>
      <c r="AA22" s="4">
        <f t="shared" si="0"/>
        <v>0</v>
      </c>
      <c r="AB22" s="34" t="str">
        <f t="shared" si="1"/>
        <v> </v>
      </c>
      <c r="AC22"/>
    </row>
    <row r="23" spans="2:28" s="68" customFormat="1" ht="12.75">
      <c r="B23" s="54">
        <v>10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7"/>
      <c r="R23" s="56"/>
      <c r="S23" s="57"/>
      <c r="T23" s="56"/>
      <c r="U23" s="58"/>
      <c r="V23" s="58"/>
      <c r="W23" s="78"/>
      <c r="X23" s="86"/>
      <c r="Y23" s="85"/>
      <c r="AA23" s="69">
        <f>SUM(C23:N23)</f>
        <v>0</v>
      </c>
      <c r="AB23" s="70"/>
    </row>
    <row r="24" spans="2:29" ht="12.75">
      <c r="B24" s="17">
        <v>11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7"/>
      <c r="R24" s="56"/>
      <c r="S24" s="57"/>
      <c r="T24" s="56"/>
      <c r="U24" s="9"/>
      <c r="V24" s="9"/>
      <c r="W24" s="62"/>
      <c r="X24" s="45"/>
      <c r="Y24" s="18"/>
      <c r="AA24" s="4">
        <f t="shared" si="0"/>
        <v>0</v>
      </c>
      <c r="AB24" s="34" t="str">
        <f t="shared" si="1"/>
        <v> </v>
      </c>
      <c r="AC24"/>
    </row>
    <row r="25" spans="2:29" ht="12.75">
      <c r="B25" s="54">
        <v>12</v>
      </c>
      <c r="C25" s="55">
        <v>92.3514</v>
      </c>
      <c r="D25" s="55">
        <v>4.2033</v>
      </c>
      <c r="E25" s="55">
        <v>0.9955</v>
      </c>
      <c r="F25" s="55">
        <v>0.1342</v>
      </c>
      <c r="G25" s="55">
        <v>0.2195</v>
      </c>
      <c r="H25" s="55">
        <v>0.0062</v>
      </c>
      <c r="I25" s="55">
        <v>0.0639</v>
      </c>
      <c r="J25" s="55">
        <v>0.0529</v>
      </c>
      <c r="K25" s="55">
        <v>0.0938</v>
      </c>
      <c r="L25" s="55">
        <v>0.0082</v>
      </c>
      <c r="M25" s="55">
        <v>1.5755</v>
      </c>
      <c r="N25" s="55">
        <v>0.2956</v>
      </c>
      <c r="O25" s="55">
        <v>0.7278</v>
      </c>
      <c r="P25" s="56">
        <v>34.9406</v>
      </c>
      <c r="Q25" s="57">
        <v>8345.42</v>
      </c>
      <c r="R25" s="56">
        <v>38.6899</v>
      </c>
      <c r="S25" s="57">
        <v>9240.92</v>
      </c>
      <c r="T25" s="56">
        <v>49.7732</v>
      </c>
      <c r="U25" s="56"/>
      <c r="V25" s="9"/>
      <c r="W25" s="62"/>
      <c r="X25" s="45"/>
      <c r="Y25" s="18"/>
      <c r="AA25" s="4">
        <f t="shared" si="0"/>
        <v>100.00000000000001</v>
      </c>
      <c r="AB25" s="34" t="str">
        <f t="shared" si="1"/>
        <v>ОК</v>
      </c>
      <c r="AC25"/>
    </row>
    <row r="26" spans="2:29" ht="12.75">
      <c r="B26" s="17">
        <v>13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7"/>
      <c r="R26" s="56"/>
      <c r="S26" s="57"/>
      <c r="T26" s="56"/>
      <c r="U26" s="9"/>
      <c r="V26" s="9"/>
      <c r="W26" s="62"/>
      <c r="X26" s="45"/>
      <c r="Y26" s="18"/>
      <c r="AA26" s="4">
        <f t="shared" si="0"/>
        <v>0</v>
      </c>
      <c r="AB26" s="34" t="str">
        <f t="shared" si="1"/>
        <v> </v>
      </c>
      <c r="AC26"/>
    </row>
    <row r="27" spans="2:29" ht="12.75">
      <c r="B27" s="54">
        <v>14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7"/>
      <c r="R27" s="56"/>
      <c r="S27" s="58"/>
      <c r="T27" s="56"/>
      <c r="U27" s="58"/>
      <c r="V27" s="58"/>
      <c r="W27" s="59"/>
      <c r="X27" s="60"/>
      <c r="Y27" s="61"/>
      <c r="AA27" s="4">
        <f>SUM(C27:N27)</f>
        <v>0</v>
      </c>
      <c r="AB27" s="34" t="str">
        <f>IF(AA27=100,"ОК"," ")</f>
        <v> </v>
      </c>
      <c r="AC27"/>
    </row>
    <row r="28" spans="2:28" s="68" customFormat="1" ht="12.75">
      <c r="B28" s="54">
        <v>15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7"/>
      <c r="R28" s="56"/>
      <c r="S28" s="58"/>
      <c r="T28" s="56"/>
      <c r="U28" s="58"/>
      <c r="V28" s="58"/>
      <c r="W28" s="59"/>
      <c r="X28" s="60"/>
      <c r="Y28" s="61"/>
      <c r="AA28" s="69">
        <f>SUM(C28:N28)</f>
        <v>0</v>
      </c>
      <c r="AB28" s="70"/>
    </row>
    <row r="29" spans="2:29" ht="12.75">
      <c r="B29" s="19">
        <v>16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7"/>
      <c r="R29" s="56"/>
      <c r="S29" s="58"/>
      <c r="T29" s="56"/>
      <c r="U29" s="9"/>
      <c r="V29" s="9"/>
      <c r="W29" s="62"/>
      <c r="X29" s="45"/>
      <c r="Y29" s="18"/>
      <c r="AA29" s="4">
        <f t="shared" si="0"/>
        <v>0</v>
      </c>
      <c r="AB29" s="34" t="str">
        <f t="shared" si="1"/>
        <v> </v>
      </c>
      <c r="AC29"/>
    </row>
    <row r="30" spans="2:29" ht="12.75">
      <c r="B30" s="19">
        <v>17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7"/>
      <c r="R30" s="56"/>
      <c r="S30" s="58"/>
      <c r="T30" s="56"/>
      <c r="U30" s="9"/>
      <c r="V30" s="9"/>
      <c r="W30" s="62"/>
      <c r="X30" s="45"/>
      <c r="Y30" s="18"/>
      <c r="AA30" s="4">
        <f t="shared" si="0"/>
        <v>0</v>
      </c>
      <c r="AB30" s="34" t="str">
        <f t="shared" si="1"/>
        <v> </v>
      </c>
      <c r="AC30"/>
    </row>
    <row r="31" spans="2:28" s="68" customFormat="1" ht="12.75">
      <c r="B31" s="54">
        <v>18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7"/>
      <c r="R31" s="56"/>
      <c r="S31" s="58"/>
      <c r="T31" s="56"/>
      <c r="U31" s="58"/>
      <c r="V31" s="58"/>
      <c r="W31" s="59"/>
      <c r="X31" s="87"/>
      <c r="Y31" s="88"/>
      <c r="AA31" s="69">
        <f>SUM(C31:N31)</f>
        <v>0</v>
      </c>
      <c r="AB31" s="70"/>
    </row>
    <row r="32" spans="2:28" s="75" customFormat="1" ht="12.75">
      <c r="B32" s="54">
        <v>19</v>
      </c>
      <c r="C32" s="55">
        <v>92.4126</v>
      </c>
      <c r="D32" s="55">
        <v>4.1254</v>
      </c>
      <c r="E32" s="55">
        <v>0.9869</v>
      </c>
      <c r="F32" s="55">
        <v>0.1331</v>
      </c>
      <c r="G32" s="55">
        <v>0.2213</v>
      </c>
      <c r="H32" s="55">
        <v>0.0066</v>
      </c>
      <c r="I32" s="55">
        <v>0.0858</v>
      </c>
      <c r="J32" s="55">
        <v>0.0643</v>
      </c>
      <c r="K32" s="55">
        <v>0.1106</v>
      </c>
      <c r="L32" s="55">
        <v>0.0092</v>
      </c>
      <c r="M32" s="55">
        <v>1.5601</v>
      </c>
      <c r="N32" s="55">
        <v>0.2841</v>
      </c>
      <c r="O32" s="55">
        <v>0.7283</v>
      </c>
      <c r="P32" s="56">
        <v>34.9814</v>
      </c>
      <c r="Q32" s="57">
        <v>8355.16</v>
      </c>
      <c r="R32" s="56">
        <v>38.734</v>
      </c>
      <c r="S32" s="57">
        <v>9251.46</v>
      </c>
      <c r="T32" s="56">
        <v>49.8115</v>
      </c>
      <c r="U32" s="74"/>
      <c r="V32" s="74"/>
      <c r="W32" s="59" t="s">
        <v>50</v>
      </c>
      <c r="X32" s="60">
        <v>0.006</v>
      </c>
      <c r="Y32" s="61">
        <v>0.0001</v>
      </c>
      <c r="AA32" s="76">
        <f>SUM(C32:N32)</f>
        <v>100.00000000000003</v>
      </c>
      <c r="AB32" s="77"/>
    </row>
    <row r="33" spans="2:29" ht="12.75">
      <c r="B33" s="19">
        <v>20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7"/>
      <c r="R33" s="56"/>
      <c r="S33" s="58"/>
      <c r="T33" s="56"/>
      <c r="U33" s="9"/>
      <c r="V33" s="9"/>
      <c r="W33" s="62"/>
      <c r="X33" s="45"/>
      <c r="Y33" s="18"/>
      <c r="AA33" s="4">
        <f t="shared" si="0"/>
        <v>0</v>
      </c>
      <c r="AB33" s="34" t="str">
        <f t="shared" si="1"/>
        <v> </v>
      </c>
      <c r="AC33"/>
    </row>
    <row r="34" spans="2:29" ht="12.75">
      <c r="B34" s="19">
        <v>21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7"/>
      <c r="R34" s="56"/>
      <c r="S34" s="58"/>
      <c r="T34" s="56"/>
      <c r="U34" s="9"/>
      <c r="V34" s="9"/>
      <c r="W34" s="62"/>
      <c r="X34" s="45"/>
      <c r="Y34" s="18"/>
      <c r="AA34" s="4">
        <f t="shared" si="0"/>
        <v>0</v>
      </c>
      <c r="AB34" s="34" t="str">
        <f t="shared" si="1"/>
        <v> </v>
      </c>
      <c r="AC34"/>
    </row>
    <row r="35" spans="2:29" ht="12.75">
      <c r="B35" s="19">
        <v>22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  <c r="Q35" s="73"/>
      <c r="R35" s="72"/>
      <c r="S35" s="74"/>
      <c r="T35" s="72"/>
      <c r="U35" s="74"/>
      <c r="V35" s="74"/>
      <c r="W35" s="62"/>
      <c r="X35" s="45"/>
      <c r="Y35" s="18"/>
      <c r="AA35" s="4">
        <f t="shared" si="0"/>
        <v>0</v>
      </c>
      <c r="AB35" s="34" t="str">
        <f t="shared" si="1"/>
        <v> </v>
      </c>
      <c r="AC35"/>
    </row>
    <row r="36" spans="2:29" ht="12.75">
      <c r="B36" s="19">
        <v>23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2"/>
      <c r="Q36" s="73"/>
      <c r="R36" s="72"/>
      <c r="S36" s="74"/>
      <c r="T36" s="72"/>
      <c r="U36" s="9"/>
      <c r="V36" s="9"/>
      <c r="W36" s="62"/>
      <c r="X36" s="45"/>
      <c r="Y36" s="18"/>
      <c r="AA36" s="4">
        <f t="shared" si="0"/>
        <v>0</v>
      </c>
      <c r="AB36" s="34" t="str">
        <f t="shared" si="1"/>
        <v> </v>
      </c>
      <c r="AC36"/>
    </row>
    <row r="37" spans="2:28" s="75" customFormat="1" ht="12.75">
      <c r="B37" s="54">
        <v>24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2"/>
      <c r="Q37" s="73"/>
      <c r="R37" s="72"/>
      <c r="S37" s="74"/>
      <c r="T37" s="72"/>
      <c r="U37" s="74"/>
      <c r="V37" s="74"/>
      <c r="W37" s="59"/>
      <c r="X37" s="87"/>
      <c r="Y37" s="88"/>
      <c r="AA37" s="76">
        <f>SUM(C37:N37)</f>
        <v>0</v>
      </c>
      <c r="AB37" s="77"/>
    </row>
    <row r="38" spans="2:29" ht="12.75">
      <c r="B38" s="19">
        <v>25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3"/>
      <c r="R38" s="72"/>
      <c r="S38" s="74"/>
      <c r="T38" s="72"/>
      <c r="U38" s="9"/>
      <c r="V38" s="9"/>
      <c r="W38" s="62"/>
      <c r="X38" s="45"/>
      <c r="Y38" s="18"/>
      <c r="AA38" s="4">
        <f t="shared" si="0"/>
        <v>0</v>
      </c>
      <c r="AB38" s="34" t="str">
        <f t="shared" si="1"/>
        <v> </v>
      </c>
      <c r="AC38"/>
    </row>
    <row r="39" spans="2:28" s="68" customFormat="1" ht="12.75">
      <c r="B39" s="54">
        <v>26</v>
      </c>
      <c r="C39" s="71">
        <v>92.4021</v>
      </c>
      <c r="D39" s="71">
        <v>4.1528</v>
      </c>
      <c r="E39" s="71">
        <v>0.9723</v>
      </c>
      <c r="F39" s="71">
        <v>0.1287</v>
      </c>
      <c r="G39" s="71">
        <v>0.213</v>
      </c>
      <c r="H39" s="71">
        <v>0.0042</v>
      </c>
      <c r="I39" s="71">
        <v>0.0793</v>
      </c>
      <c r="J39" s="71">
        <v>0.0603</v>
      </c>
      <c r="K39" s="71">
        <v>0.0778</v>
      </c>
      <c r="L39" s="71">
        <v>0.009</v>
      </c>
      <c r="M39" s="71">
        <v>1.5591</v>
      </c>
      <c r="N39" s="71">
        <v>0.3413</v>
      </c>
      <c r="O39" s="71">
        <v>0.7275</v>
      </c>
      <c r="P39" s="72">
        <v>34.8968</v>
      </c>
      <c r="Q39" s="73">
        <v>8334.96</v>
      </c>
      <c r="R39" s="72">
        <v>38.6426</v>
      </c>
      <c r="S39" s="73">
        <v>9229.63</v>
      </c>
      <c r="T39" s="72">
        <v>49.7227</v>
      </c>
      <c r="U39" s="58">
        <v>-7.5</v>
      </c>
      <c r="V39" s="58">
        <v>-6.2</v>
      </c>
      <c r="W39" s="78"/>
      <c r="X39" s="79"/>
      <c r="Y39" s="55"/>
      <c r="AA39" s="76">
        <f>SUM(C39:N39)</f>
        <v>99.9999</v>
      </c>
      <c r="AB39" s="70"/>
    </row>
    <row r="40" spans="2:29" ht="12.75">
      <c r="B40" s="19">
        <v>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73"/>
      <c r="R40" s="72"/>
      <c r="S40" s="74"/>
      <c r="T40" s="72"/>
      <c r="U40" s="46"/>
      <c r="V40" s="46"/>
      <c r="W40" s="45"/>
      <c r="X40" s="45"/>
      <c r="Y40" s="18"/>
      <c r="AA40" s="4">
        <f t="shared" si="0"/>
        <v>0</v>
      </c>
      <c r="AB40" s="34" t="str">
        <f t="shared" si="1"/>
        <v> </v>
      </c>
      <c r="AC40"/>
    </row>
    <row r="41" spans="2:29" ht="12.75">
      <c r="B41" s="19">
        <v>28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2"/>
      <c r="Q41" s="73"/>
      <c r="R41" s="72"/>
      <c r="S41" s="74"/>
      <c r="T41" s="72"/>
      <c r="U41" s="46"/>
      <c r="V41" s="46"/>
      <c r="W41" s="45"/>
      <c r="X41" s="45"/>
      <c r="Y41" s="18"/>
      <c r="AA41" s="4">
        <f t="shared" si="0"/>
        <v>0</v>
      </c>
      <c r="AB41" s="34" t="str">
        <f t="shared" si="1"/>
        <v> </v>
      </c>
      <c r="AC41"/>
    </row>
    <row r="42" spans="2:29" ht="12.75" customHeight="1">
      <c r="B42" s="19">
        <v>29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73"/>
      <c r="R42" s="72"/>
      <c r="S42" s="74"/>
      <c r="T42" s="72"/>
      <c r="U42" s="46"/>
      <c r="V42" s="46"/>
      <c r="W42" s="45"/>
      <c r="X42" s="45"/>
      <c r="Y42" s="18"/>
      <c r="AA42" s="4">
        <f t="shared" si="0"/>
        <v>0</v>
      </c>
      <c r="AB42" s="34" t="str">
        <f t="shared" si="1"/>
        <v> </v>
      </c>
      <c r="AC42"/>
    </row>
    <row r="43" spans="2:29" ht="12.75" customHeight="1">
      <c r="B43" s="19">
        <v>30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73"/>
      <c r="R43" s="72"/>
      <c r="S43" s="74"/>
      <c r="T43" s="72"/>
      <c r="U43" s="46"/>
      <c r="V43" s="46"/>
      <c r="W43" s="45"/>
      <c r="X43" s="45"/>
      <c r="Y43" s="18"/>
      <c r="AA43" s="4">
        <f t="shared" si="0"/>
        <v>0</v>
      </c>
      <c r="AB43" s="34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72</v>
      </c>
      <c r="Q46" s="13"/>
      <c r="R46" s="13"/>
      <c r="S46" s="13"/>
      <c r="T46" s="63"/>
      <c r="U46" s="64"/>
      <c r="V46" s="64"/>
      <c r="W46" s="103">
        <v>2016</v>
      </c>
      <c r="X46" s="103"/>
      <c r="Y46" s="65"/>
      <c r="AC46" s="66"/>
    </row>
    <row r="47" spans="4:29" s="1" customFormat="1" ht="12.75">
      <c r="D47" s="1" t="s">
        <v>27</v>
      </c>
      <c r="L47" s="2" t="s">
        <v>0</v>
      </c>
      <c r="O47" s="2"/>
      <c r="P47" s="67" t="s">
        <v>29</v>
      </c>
      <c r="Q47" s="67"/>
      <c r="T47" s="2"/>
      <c r="W47" s="2"/>
      <c r="X47" s="2" t="s">
        <v>16</v>
      </c>
      <c r="AC47" s="66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73</v>
      </c>
      <c r="Q48" s="13"/>
      <c r="R48" s="13"/>
      <c r="S48" s="13"/>
      <c r="T48" s="13"/>
      <c r="U48" s="64"/>
      <c r="V48" s="64"/>
      <c r="W48" s="103">
        <v>2016</v>
      </c>
      <c r="X48" s="103"/>
      <c r="Y48" s="13"/>
      <c r="AC48" s="66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6"/>
    </row>
    <row r="53" spans="3:10" ht="12.75">
      <c r="C53" s="48"/>
      <c r="D53" s="40" t="s">
        <v>44</v>
      </c>
      <c r="E53" s="40"/>
      <c r="F53" s="40"/>
      <c r="G53" s="40"/>
      <c r="H53" s="40"/>
      <c r="I53" s="40"/>
      <c r="J53" s="40"/>
    </row>
  </sheetData>
  <sheetProtection/>
  <mergeCells count="31">
    <mergeCell ref="E11:E13"/>
    <mergeCell ref="B10:B13"/>
    <mergeCell ref="H11:H13"/>
    <mergeCell ref="Q11:Q13"/>
    <mergeCell ref="P11:P13"/>
    <mergeCell ref="R11:R13"/>
    <mergeCell ref="C10:N10"/>
    <mergeCell ref="O10:T10"/>
    <mergeCell ref="C11:C13"/>
    <mergeCell ref="O11:O13"/>
    <mergeCell ref="I11:I13"/>
    <mergeCell ref="X10:X13"/>
    <mergeCell ref="F11:F13"/>
    <mergeCell ref="M11:M13"/>
    <mergeCell ref="S11:S13"/>
    <mergeCell ref="L11:L13"/>
    <mergeCell ref="W48:X48"/>
    <mergeCell ref="T11:T13"/>
    <mergeCell ref="V10:V13"/>
    <mergeCell ref="W46:X46"/>
    <mergeCell ref="N11:N13"/>
    <mergeCell ref="C6:AA6"/>
    <mergeCell ref="Y10:Y13"/>
    <mergeCell ref="U10:U13"/>
    <mergeCell ref="D11:D13"/>
    <mergeCell ref="G11:G13"/>
    <mergeCell ref="B7:Y7"/>
    <mergeCell ref="B8:Y8"/>
    <mergeCell ref="K11:K13"/>
    <mergeCell ref="J11:J13"/>
    <mergeCell ref="W10:W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="80" zoomScaleSheetLayoutView="80" workbookViewId="0" topLeftCell="A22">
      <selection activeCell="H33" sqref="H3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8" width="8.75390625" style="0" customWidth="1"/>
    <col min="9" max="22" width="7.75390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80" t="s">
        <v>30</v>
      </c>
      <c r="C1" s="80"/>
      <c r="D1" s="41"/>
      <c r="E1" s="41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ht="12.75">
      <c r="B2" s="80" t="s">
        <v>31</v>
      </c>
      <c r="C2" s="80"/>
      <c r="D2" s="41"/>
      <c r="E2" s="41"/>
      <c r="F2" s="41"/>
      <c r="G2" s="41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2:25" ht="12.75">
      <c r="B3" s="81" t="s">
        <v>54</v>
      </c>
      <c r="C3" s="81"/>
      <c r="D3" s="42"/>
      <c r="E3" s="41"/>
      <c r="F3" s="41"/>
      <c r="G3" s="41"/>
      <c r="H3" s="41"/>
      <c r="I3" s="40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6" s="82" customFormat="1" ht="12.75">
      <c r="B4" s="80"/>
      <c r="C4" s="80"/>
      <c r="D4" s="80"/>
      <c r="E4" s="80"/>
      <c r="F4" s="80"/>
      <c r="G4" s="80"/>
      <c r="H4" s="80"/>
      <c r="J4" s="83"/>
      <c r="K4" s="83"/>
      <c r="L4" s="83"/>
      <c r="M4" s="83"/>
      <c r="N4" s="8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84"/>
    </row>
    <row r="5" spans="3:26" s="82" customFormat="1" ht="15">
      <c r="C5" s="111" t="s">
        <v>36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22"/>
      <c r="Z5" s="84"/>
    </row>
    <row r="6" spans="2:26" s="82" customFormat="1" ht="18" customHeight="1">
      <c r="B6" s="112" t="s">
        <v>56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24"/>
      <c r="Z6" s="84"/>
    </row>
    <row r="7" spans="2:26" s="82" customFormat="1" ht="18" customHeight="1">
      <c r="B7" s="112" t="s">
        <v>55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23"/>
      <c r="Z7" s="84"/>
    </row>
    <row r="8" spans="1:25" ht="18" customHeight="1">
      <c r="A8" s="102" t="s">
        <v>74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25"/>
    </row>
    <row r="9" spans="2:25" ht="2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5"/>
    </row>
    <row r="10" spans="2:26" ht="30" customHeight="1">
      <c r="B10" s="94" t="s">
        <v>26</v>
      </c>
      <c r="C10" s="105" t="s">
        <v>41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19" t="s">
        <v>42</v>
      </c>
      <c r="X10" s="114" t="s">
        <v>45</v>
      </c>
      <c r="Y10" s="26"/>
      <c r="Z10"/>
    </row>
    <row r="11" spans="2:26" ht="48.75" customHeight="1">
      <c r="B11" s="95"/>
      <c r="C11" s="108" t="s">
        <v>57</v>
      </c>
      <c r="D11" s="100" t="s">
        <v>58</v>
      </c>
      <c r="E11" s="100" t="s">
        <v>59</v>
      </c>
      <c r="F11" s="100" t="s">
        <v>60</v>
      </c>
      <c r="G11" s="100" t="s">
        <v>61</v>
      </c>
      <c r="H11" s="100" t="s">
        <v>62</v>
      </c>
      <c r="I11" s="100"/>
      <c r="J11" s="100"/>
      <c r="K11" s="100"/>
      <c r="L11" s="100"/>
      <c r="M11" s="94"/>
      <c r="N11" s="94"/>
      <c r="O11" s="94"/>
      <c r="P11" s="94"/>
      <c r="Q11" s="94"/>
      <c r="R11" s="94"/>
      <c r="S11" s="94"/>
      <c r="T11" s="94"/>
      <c r="U11" s="94"/>
      <c r="V11" s="120"/>
      <c r="W11" s="119"/>
      <c r="X11" s="115"/>
      <c r="Y11" s="26"/>
      <c r="Z11"/>
    </row>
    <row r="12" spans="2:26" ht="15.75" customHeight="1">
      <c r="B12" s="95"/>
      <c r="C12" s="108"/>
      <c r="D12" s="100"/>
      <c r="E12" s="100"/>
      <c r="F12" s="100"/>
      <c r="G12" s="100"/>
      <c r="H12" s="100"/>
      <c r="I12" s="100"/>
      <c r="J12" s="100"/>
      <c r="K12" s="100"/>
      <c r="L12" s="100"/>
      <c r="M12" s="95"/>
      <c r="N12" s="95"/>
      <c r="O12" s="95"/>
      <c r="P12" s="95"/>
      <c r="Q12" s="95"/>
      <c r="R12" s="95"/>
      <c r="S12" s="95"/>
      <c r="T12" s="95"/>
      <c r="U12" s="95"/>
      <c r="V12" s="121"/>
      <c r="W12" s="119"/>
      <c r="X12" s="115"/>
      <c r="Y12" s="26"/>
      <c r="Z12"/>
    </row>
    <row r="13" spans="2:26" ht="30" customHeight="1">
      <c r="B13" s="104"/>
      <c r="C13" s="108"/>
      <c r="D13" s="100"/>
      <c r="E13" s="100"/>
      <c r="F13" s="100"/>
      <c r="G13" s="100"/>
      <c r="H13" s="100"/>
      <c r="I13" s="100"/>
      <c r="J13" s="100"/>
      <c r="K13" s="100"/>
      <c r="L13" s="100"/>
      <c r="M13" s="96"/>
      <c r="N13" s="96"/>
      <c r="O13" s="96"/>
      <c r="P13" s="96"/>
      <c r="Q13" s="96"/>
      <c r="R13" s="96"/>
      <c r="S13" s="96"/>
      <c r="T13" s="96"/>
      <c r="U13" s="96"/>
      <c r="V13" s="122"/>
      <c r="W13" s="119"/>
      <c r="X13" s="116"/>
      <c r="Y13" s="26"/>
      <c r="Z13"/>
    </row>
    <row r="14" spans="2:27" ht="15.75" customHeight="1">
      <c r="B14" s="17">
        <v>1</v>
      </c>
      <c r="C14" s="123">
        <v>0</v>
      </c>
      <c r="D14" s="123">
        <v>571.62</v>
      </c>
      <c r="E14" s="123">
        <v>2135.19</v>
      </c>
      <c r="F14" s="123">
        <v>316.66</v>
      </c>
      <c r="G14" s="123">
        <v>1090.34</v>
      </c>
      <c r="H14" s="123">
        <v>1036.43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37">
        <f>SUM(C14:V14)</f>
        <v>5150.24</v>
      </c>
      <c r="X14" s="50">
        <v>34.91</v>
      </c>
      <c r="Y14" s="27"/>
      <c r="Z14" s="118" t="s">
        <v>46</v>
      </c>
      <c r="AA14" s="118"/>
    </row>
    <row r="15" spans="2:27" ht="15.75">
      <c r="B15" s="17">
        <v>2</v>
      </c>
      <c r="C15" s="123">
        <v>4515.74</v>
      </c>
      <c r="D15" s="123">
        <v>581.99</v>
      </c>
      <c r="E15" s="123">
        <v>2177.46</v>
      </c>
      <c r="F15" s="123">
        <v>309.13</v>
      </c>
      <c r="G15" s="123">
        <v>1071.4</v>
      </c>
      <c r="H15" s="123">
        <v>1047.42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37">
        <f aca="true" t="shared" si="0" ref="W15:W43">SUM(C15:V15)</f>
        <v>9703.14</v>
      </c>
      <c r="X15" s="35">
        <f>IF(Паспорт!P15&gt;0,Паспорт!P15,X14)</f>
        <v>34.91</v>
      </c>
      <c r="Y15" s="27"/>
      <c r="Z15" s="118"/>
      <c r="AA15" s="118"/>
    </row>
    <row r="16" spans="2:27" ht="15.75">
      <c r="B16" s="17">
        <v>3</v>
      </c>
      <c r="C16" s="123">
        <v>0</v>
      </c>
      <c r="D16" s="123">
        <v>574.3</v>
      </c>
      <c r="E16" s="123">
        <v>2208.81</v>
      </c>
      <c r="F16" s="123">
        <v>295.1</v>
      </c>
      <c r="G16" s="123">
        <v>1063.77</v>
      </c>
      <c r="H16" s="123">
        <v>1055.29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37">
        <f t="shared" si="0"/>
        <v>5197.2699999999995</v>
      </c>
      <c r="X16" s="35">
        <f>IF(Паспорт!P16&gt;0,Паспорт!P16,X15)</f>
        <v>34.91</v>
      </c>
      <c r="Y16" s="27"/>
      <c r="Z16" s="118"/>
      <c r="AA16" s="118"/>
    </row>
    <row r="17" spans="2:27" ht="15.75">
      <c r="B17" s="17">
        <v>4</v>
      </c>
      <c r="C17" s="123">
        <v>8335.42</v>
      </c>
      <c r="D17" s="123">
        <v>566.3</v>
      </c>
      <c r="E17" s="123">
        <v>2102.69</v>
      </c>
      <c r="F17" s="123">
        <v>290.15</v>
      </c>
      <c r="G17" s="123">
        <v>1078.12</v>
      </c>
      <c r="H17" s="123">
        <v>1029.21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37">
        <f t="shared" si="0"/>
        <v>13401.89</v>
      </c>
      <c r="X17" s="35">
        <f>IF(Паспорт!P17&gt;0,Паспорт!P17,X16)</f>
        <v>34.873</v>
      </c>
      <c r="Y17" s="27"/>
      <c r="Z17" s="118"/>
      <c r="AA17" s="118"/>
    </row>
    <row r="18" spans="2:27" ht="15.75">
      <c r="B18" s="17">
        <v>5</v>
      </c>
      <c r="C18" s="123">
        <v>9895.34</v>
      </c>
      <c r="D18" s="123">
        <v>583.55</v>
      </c>
      <c r="E18" s="123">
        <v>2238.92</v>
      </c>
      <c r="F18" s="123">
        <v>305.58</v>
      </c>
      <c r="G18" s="123">
        <v>1093.35</v>
      </c>
      <c r="H18" s="123">
        <v>1077.64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7">
        <f t="shared" si="0"/>
        <v>15194.38</v>
      </c>
      <c r="X18" s="35">
        <f>IF(Паспорт!P18&gt;0,Паспорт!P18,X17)</f>
        <v>34.873</v>
      </c>
      <c r="Y18" s="27"/>
      <c r="Z18" s="118"/>
      <c r="AA18" s="118"/>
    </row>
    <row r="19" spans="2:27" ht="15.75" customHeight="1">
      <c r="B19" s="17">
        <v>6</v>
      </c>
      <c r="C19" s="123">
        <v>8079.06</v>
      </c>
      <c r="D19" s="123">
        <v>606.78</v>
      </c>
      <c r="E19" s="123">
        <v>2206.18</v>
      </c>
      <c r="F19" s="123">
        <v>312.91</v>
      </c>
      <c r="G19" s="123">
        <v>1073.88</v>
      </c>
      <c r="H19" s="123">
        <v>1053.92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7">
        <f t="shared" si="0"/>
        <v>13332.730000000001</v>
      </c>
      <c r="X19" s="35">
        <f>IF(Паспорт!P19&gt;0,Паспорт!P19,X18)</f>
        <v>34.873</v>
      </c>
      <c r="Y19" s="27"/>
      <c r="Z19" s="118"/>
      <c r="AA19" s="118"/>
    </row>
    <row r="20" spans="2:27" ht="15.75">
      <c r="B20" s="17">
        <v>7</v>
      </c>
      <c r="C20" s="123">
        <v>7403.6</v>
      </c>
      <c r="D20" s="123">
        <v>566.03</v>
      </c>
      <c r="E20" s="123">
        <v>2172.24</v>
      </c>
      <c r="F20" s="123">
        <v>306.94</v>
      </c>
      <c r="G20" s="123">
        <v>1102.03</v>
      </c>
      <c r="H20" s="123">
        <v>1056.27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37">
        <f t="shared" si="0"/>
        <v>12607.11</v>
      </c>
      <c r="X20" s="35">
        <f>IF(Паспорт!P20&gt;0,Паспорт!P20,X19)</f>
        <v>34.873</v>
      </c>
      <c r="Y20" s="27"/>
      <c r="Z20" s="118"/>
      <c r="AA20" s="118"/>
    </row>
    <row r="21" spans="2:27" ht="15.75">
      <c r="B21" s="17">
        <v>8</v>
      </c>
      <c r="C21" s="123">
        <v>8196.58</v>
      </c>
      <c r="D21" s="123">
        <v>637.2</v>
      </c>
      <c r="E21" s="123">
        <v>2353.58</v>
      </c>
      <c r="F21" s="123">
        <v>318.62</v>
      </c>
      <c r="G21" s="123">
        <v>1173.07</v>
      </c>
      <c r="H21" s="123">
        <v>1068.51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37">
        <f t="shared" si="0"/>
        <v>13747.560000000001</v>
      </c>
      <c r="X21" s="35">
        <f>IF(Паспорт!P21&gt;0,Паспорт!P21,X20)</f>
        <v>34.873</v>
      </c>
      <c r="Y21" s="27"/>
      <c r="Z21" s="118"/>
      <c r="AA21" s="118"/>
    </row>
    <row r="22" spans="2:26" ht="15" customHeight="1">
      <c r="B22" s="17">
        <v>9</v>
      </c>
      <c r="C22" s="123">
        <v>8108.39</v>
      </c>
      <c r="D22" s="123">
        <v>629.7</v>
      </c>
      <c r="E22" s="123">
        <v>2438.37</v>
      </c>
      <c r="F22" s="123">
        <v>331.88</v>
      </c>
      <c r="G22" s="123">
        <v>1191.18</v>
      </c>
      <c r="H22" s="123">
        <v>1069.04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37">
        <f t="shared" si="0"/>
        <v>13768.559999999998</v>
      </c>
      <c r="X22" s="35">
        <f>IF(Паспорт!P22&gt;0,Паспорт!P22,X21)</f>
        <v>34.873</v>
      </c>
      <c r="Y22" s="27"/>
      <c r="Z22" s="33"/>
    </row>
    <row r="23" spans="2:26" ht="15.75">
      <c r="B23" s="17">
        <v>10</v>
      </c>
      <c r="C23" s="123">
        <v>7875.08</v>
      </c>
      <c r="D23" s="123">
        <v>603.36</v>
      </c>
      <c r="E23" s="123">
        <v>2491.76</v>
      </c>
      <c r="F23" s="123">
        <v>323.89</v>
      </c>
      <c r="G23" s="123">
        <v>1151.69</v>
      </c>
      <c r="H23" s="123">
        <v>1074.45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37">
        <f t="shared" si="0"/>
        <v>13520.230000000001</v>
      </c>
      <c r="X23" s="35">
        <f>IF(Паспорт!P23&gt;0,Паспорт!P23,X22)</f>
        <v>34.873</v>
      </c>
      <c r="Y23" s="27"/>
      <c r="Z23" s="33"/>
    </row>
    <row r="24" spans="2:26" ht="15.75">
      <c r="B24" s="17">
        <v>11</v>
      </c>
      <c r="C24" s="123">
        <v>11757.82</v>
      </c>
      <c r="D24" s="123">
        <v>615.63</v>
      </c>
      <c r="E24" s="123">
        <v>2318.82</v>
      </c>
      <c r="F24" s="123">
        <v>320.51</v>
      </c>
      <c r="G24" s="123">
        <v>1145.53</v>
      </c>
      <c r="H24" s="123">
        <v>1073.33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37">
        <f t="shared" si="0"/>
        <v>17231.64</v>
      </c>
      <c r="X24" s="35">
        <f>IF(Паспорт!P24&gt;0,Паспорт!P24,X23)</f>
        <v>34.873</v>
      </c>
      <c r="Y24" s="27"/>
      <c r="Z24" s="33"/>
    </row>
    <row r="25" spans="2:26" ht="15.75">
      <c r="B25" s="17">
        <v>12</v>
      </c>
      <c r="C25" s="123">
        <v>9681.97</v>
      </c>
      <c r="D25" s="123">
        <v>556.23</v>
      </c>
      <c r="E25" s="123">
        <v>2111.59</v>
      </c>
      <c r="F25" s="123">
        <v>295.69</v>
      </c>
      <c r="G25" s="123">
        <v>1045.37</v>
      </c>
      <c r="H25" s="123">
        <v>1022.93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37">
        <f t="shared" si="0"/>
        <v>14713.779999999999</v>
      </c>
      <c r="X25" s="35">
        <f>IF(Паспорт!P25&gt;0,Паспорт!P25,X24)</f>
        <v>34.9406</v>
      </c>
      <c r="Y25" s="27"/>
      <c r="Z25" s="33"/>
    </row>
    <row r="26" spans="2:26" ht="15.75">
      <c r="B26" s="17">
        <v>13</v>
      </c>
      <c r="C26" s="123">
        <v>9582.27</v>
      </c>
      <c r="D26" s="123">
        <v>590.4</v>
      </c>
      <c r="E26" s="123">
        <v>2146.13</v>
      </c>
      <c r="F26" s="123">
        <v>292.62</v>
      </c>
      <c r="G26" s="123">
        <v>1052.92</v>
      </c>
      <c r="H26" s="123">
        <v>1055.11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37">
        <f t="shared" si="0"/>
        <v>14719.45</v>
      </c>
      <c r="X26" s="35">
        <f>IF(Паспорт!P26&gt;0,Паспорт!P26,X25)</f>
        <v>34.9406</v>
      </c>
      <c r="Y26" s="27"/>
      <c r="Z26" s="33"/>
    </row>
    <row r="27" spans="2:26" ht="15.75">
      <c r="B27" s="17">
        <v>14</v>
      </c>
      <c r="C27" s="123">
        <v>6221.95</v>
      </c>
      <c r="D27" s="123">
        <v>556.44</v>
      </c>
      <c r="E27" s="123">
        <v>2018.84</v>
      </c>
      <c r="F27" s="123">
        <v>287.64</v>
      </c>
      <c r="G27" s="123">
        <v>1028.1</v>
      </c>
      <c r="H27" s="123">
        <v>1049.96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37">
        <f t="shared" si="0"/>
        <v>11162.93</v>
      </c>
      <c r="X27" s="35">
        <f>IF(Паспорт!P27&gt;0,Паспорт!P27,X26)</f>
        <v>34.9406</v>
      </c>
      <c r="Y27" s="27"/>
      <c r="Z27" s="33"/>
    </row>
    <row r="28" spans="2:26" ht="15.75">
      <c r="B28" s="17">
        <v>15</v>
      </c>
      <c r="C28" s="123">
        <v>7077.32</v>
      </c>
      <c r="D28" s="123">
        <v>566.14</v>
      </c>
      <c r="E28" s="123">
        <v>1897.79</v>
      </c>
      <c r="F28" s="123">
        <v>274.15</v>
      </c>
      <c r="G28" s="123">
        <v>1010.91</v>
      </c>
      <c r="H28" s="123">
        <v>1058.37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37">
        <f t="shared" si="0"/>
        <v>11884.68</v>
      </c>
      <c r="X28" s="35">
        <f>IF(Паспорт!P28&gt;0,Паспорт!P28,X27)</f>
        <v>34.9406</v>
      </c>
      <c r="Y28" s="27"/>
      <c r="Z28" s="33"/>
    </row>
    <row r="29" spans="2:26" ht="15.75">
      <c r="B29" s="19">
        <v>16</v>
      </c>
      <c r="C29" s="123">
        <v>7295.16</v>
      </c>
      <c r="D29" s="123">
        <v>552.02</v>
      </c>
      <c r="E29" s="123">
        <v>1965.38</v>
      </c>
      <c r="F29" s="123">
        <v>265.3</v>
      </c>
      <c r="G29" s="123">
        <v>967.23</v>
      </c>
      <c r="H29" s="123">
        <v>1063.18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37">
        <f t="shared" si="0"/>
        <v>12108.27</v>
      </c>
      <c r="X29" s="35">
        <f>IF(Паспорт!P29&gt;0,Паспорт!P29,X28)</f>
        <v>34.9406</v>
      </c>
      <c r="Y29" s="27"/>
      <c r="Z29" s="33"/>
    </row>
    <row r="30" spans="2:26" ht="15.75">
      <c r="B30" s="19">
        <v>17</v>
      </c>
      <c r="C30" s="123">
        <v>6331.1</v>
      </c>
      <c r="D30" s="123">
        <v>531.5</v>
      </c>
      <c r="E30" s="123">
        <v>1944.14</v>
      </c>
      <c r="F30" s="123">
        <v>255.92</v>
      </c>
      <c r="G30" s="123">
        <v>938.54</v>
      </c>
      <c r="H30" s="123">
        <v>1064.04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37">
        <f t="shared" si="0"/>
        <v>11065.240000000002</v>
      </c>
      <c r="X30" s="35">
        <f>IF(Паспорт!P30&gt;0,Паспорт!P30,X29)</f>
        <v>34.9406</v>
      </c>
      <c r="Y30" s="27"/>
      <c r="Z30" s="33"/>
    </row>
    <row r="31" spans="2:26" ht="15.75">
      <c r="B31" s="19">
        <v>18</v>
      </c>
      <c r="C31" s="123">
        <v>8007.81</v>
      </c>
      <c r="D31" s="123">
        <v>510.45</v>
      </c>
      <c r="E31" s="123">
        <v>1831.8</v>
      </c>
      <c r="F31" s="123">
        <v>262.57</v>
      </c>
      <c r="G31" s="123">
        <v>972</v>
      </c>
      <c r="H31" s="123">
        <v>1062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7">
        <f t="shared" si="0"/>
        <v>12646.63</v>
      </c>
      <c r="X31" s="35">
        <f>IF(Паспорт!P31&gt;0,Паспорт!P31,X30)</f>
        <v>34.9406</v>
      </c>
      <c r="Y31" s="27"/>
      <c r="Z31" s="33"/>
    </row>
    <row r="32" spans="2:26" ht="15.75">
      <c r="B32" s="19">
        <v>19</v>
      </c>
      <c r="C32" s="123">
        <v>7884.24</v>
      </c>
      <c r="D32" s="123">
        <v>523.61</v>
      </c>
      <c r="E32" s="123">
        <v>2072.16</v>
      </c>
      <c r="F32" s="123">
        <v>256.78</v>
      </c>
      <c r="G32" s="123">
        <v>972</v>
      </c>
      <c r="H32" s="123">
        <v>1062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7">
        <f t="shared" si="0"/>
        <v>12770.79</v>
      </c>
      <c r="X32" s="35">
        <f>IF(Паспорт!P32&gt;0,Паспорт!P32,X31)</f>
        <v>34.9814</v>
      </c>
      <c r="Y32" s="27"/>
      <c r="Z32" s="33"/>
    </row>
    <row r="33" spans="2:26" ht="15.75">
      <c r="B33" s="19">
        <v>20</v>
      </c>
      <c r="C33" s="123">
        <v>1647.81</v>
      </c>
      <c r="D33" s="123">
        <v>563.75</v>
      </c>
      <c r="E33" s="123">
        <v>2248.43</v>
      </c>
      <c r="F33" s="123">
        <v>252.91</v>
      </c>
      <c r="G33" s="123">
        <v>1130.02</v>
      </c>
      <c r="H33" s="123">
        <v>1016.78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7">
        <f t="shared" si="0"/>
        <v>6859.7</v>
      </c>
      <c r="X33" s="35">
        <f>IF(Паспорт!P33&gt;0,Паспорт!P33,X32)</f>
        <v>34.9814</v>
      </c>
      <c r="Y33" s="27"/>
      <c r="Z33" s="33"/>
    </row>
    <row r="34" spans="2:26" ht="15.75">
      <c r="B34" s="19">
        <v>21</v>
      </c>
      <c r="C34" s="123">
        <v>9281.34</v>
      </c>
      <c r="D34" s="123">
        <v>603.26</v>
      </c>
      <c r="E34" s="123">
        <v>2178.87</v>
      </c>
      <c r="F34" s="123">
        <v>263.52</v>
      </c>
      <c r="G34" s="123">
        <v>1123.26</v>
      </c>
      <c r="H34" s="123">
        <v>990.29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7">
        <f t="shared" si="0"/>
        <v>14440.54</v>
      </c>
      <c r="X34" s="35">
        <f>IF(Паспорт!P34&gt;0,Паспорт!P34,X33)</f>
        <v>34.9814</v>
      </c>
      <c r="Y34" s="27"/>
      <c r="Z34" s="33"/>
    </row>
    <row r="35" spans="2:26" ht="15.75">
      <c r="B35" s="19">
        <v>22</v>
      </c>
      <c r="C35" s="123">
        <v>3846.14</v>
      </c>
      <c r="D35" s="123">
        <v>587.98</v>
      </c>
      <c r="E35" s="123">
        <v>2315.62</v>
      </c>
      <c r="F35" s="123">
        <v>266.33</v>
      </c>
      <c r="G35" s="123">
        <v>1164.83</v>
      </c>
      <c r="H35" s="123">
        <v>982.18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7">
        <f t="shared" si="0"/>
        <v>9163.08</v>
      </c>
      <c r="X35" s="35">
        <f>IF(Паспорт!P35&gt;0,Паспорт!P35,X34)</f>
        <v>34.9814</v>
      </c>
      <c r="Y35" s="27"/>
      <c r="Z35" s="33"/>
    </row>
    <row r="36" spans="2:26" ht="15.75">
      <c r="B36" s="19">
        <v>23</v>
      </c>
      <c r="C36" s="123">
        <v>12637.72</v>
      </c>
      <c r="D36" s="123">
        <v>627.38</v>
      </c>
      <c r="E36" s="123">
        <v>2737.36</v>
      </c>
      <c r="F36" s="123">
        <v>290.83</v>
      </c>
      <c r="G36" s="123">
        <v>1191.21</v>
      </c>
      <c r="H36" s="123">
        <v>1036.26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7">
        <f t="shared" si="0"/>
        <v>18520.76</v>
      </c>
      <c r="X36" s="35">
        <f>IF(Паспорт!P36&gt;0,Паспорт!P36,X35)</f>
        <v>34.9814</v>
      </c>
      <c r="Y36" s="27"/>
      <c r="Z36" s="33"/>
    </row>
    <row r="37" spans="2:26" ht="15.75">
      <c r="B37" s="19">
        <v>24</v>
      </c>
      <c r="C37" s="123">
        <v>10769.68</v>
      </c>
      <c r="D37" s="123">
        <v>617.38</v>
      </c>
      <c r="E37" s="123">
        <v>2864.44</v>
      </c>
      <c r="F37" s="123">
        <v>290.24</v>
      </c>
      <c r="G37" s="123">
        <v>1188.61</v>
      </c>
      <c r="H37" s="123">
        <v>1032.46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7">
        <f t="shared" si="0"/>
        <v>16762.81</v>
      </c>
      <c r="X37" s="35">
        <f>IF(Паспорт!P37&gt;0,Паспорт!P37,X36)</f>
        <v>34.9814</v>
      </c>
      <c r="Y37" s="27"/>
      <c r="Z37" s="33"/>
    </row>
    <row r="38" spans="2:26" ht="15.75">
      <c r="B38" s="19">
        <v>25</v>
      </c>
      <c r="C38" s="123">
        <v>1289.94</v>
      </c>
      <c r="D38" s="123">
        <v>574.82</v>
      </c>
      <c r="E38" s="123">
        <v>2235.19</v>
      </c>
      <c r="F38" s="123">
        <v>270.59</v>
      </c>
      <c r="G38" s="123">
        <v>1145.27</v>
      </c>
      <c r="H38" s="123">
        <v>1013.06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7">
        <f t="shared" si="0"/>
        <v>6528.870000000001</v>
      </c>
      <c r="X38" s="35">
        <f>IF(Паспорт!P38&gt;0,Паспорт!P38,X37)</f>
        <v>34.9814</v>
      </c>
      <c r="Y38" s="27"/>
      <c r="Z38" s="33"/>
    </row>
    <row r="39" spans="2:26" ht="15.75">
      <c r="B39" s="19">
        <v>26</v>
      </c>
      <c r="C39" s="123">
        <v>9547.08</v>
      </c>
      <c r="D39" s="123">
        <v>578.94</v>
      </c>
      <c r="E39" s="123">
        <v>2170.54</v>
      </c>
      <c r="F39" s="123">
        <v>253.67</v>
      </c>
      <c r="G39" s="123">
        <v>1102.61</v>
      </c>
      <c r="H39" s="123">
        <v>1001.14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7">
        <f t="shared" si="0"/>
        <v>14653.980000000001</v>
      </c>
      <c r="X39" s="35">
        <f>IF(Паспорт!P39&gt;0,Паспорт!P39,X38)</f>
        <v>34.8968</v>
      </c>
      <c r="Y39" s="27"/>
      <c r="Z39" s="33"/>
    </row>
    <row r="40" spans="2:26" ht="15.75">
      <c r="B40" s="19">
        <v>27</v>
      </c>
      <c r="C40" s="123">
        <v>8338.61</v>
      </c>
      <c r="D40" s="123">
        <v>575.59</v>
      </c>
      <c r="E40" s="123">
        <v>2077.93</v>
      </c>
      <c r="F40" s="123">
        <v>249.32</v>
      </c>
      <c r="G40" s="123">
        <v>1058.42</v>
      </c>
      <c r="H40" s="123">
        <v>1001.1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7">
        <f t="shared" si="0"/>
        <v>13300.970000000001</v>
      </c>
      <c r="X40" s="35">
        <f>IF(Паспорт!P40&gt;0,Паспорт!P40,X39)</f>
        <v>34.8968</v>
      </c>
      <c r="Y40" s="27"/>
      <c r="Z40" s="33"/>
    </row>
    <row r="41" spans="2:26" ht="15.75">
      <c r="B41" s="19">
        <v>28</v>
      </c>
      <c r="C41" s="123">
        <v>1908.03</v>
      </c>
      <c r="D41" s="123">
        <v>566.32</v>
      </c>
      <c r="E41" s="123">
        <v>2100.11</v>
      </c>
      <c r="F41" s="123">
        <v>245.51</v>
      </c>
      <c r="G41" s="123">
        <v>1067.4</v>
      </c>
      <c r="H41" s="123">
        <v>1001.9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37">
        <f t="shared" si="0"/>
        <v>6889.27</v>
      </c>
      <c r="X41" s="35">
        <f>IF(Паспорт!P41&gt;0,Паспорт!P41,X40)</f>
        <v>34.8968</v>
      </c>
      <c r="Y41" s="27"/>
      <c r="Z41" s="33"/>
    </row>
    <row r="42" spans="2:26" ht="12.75" customHeight="1">
      <c r="B42" s="19">
        <v>29</v>
      </c>
      <c r="C42" s="123">
        <v>8043.59</v>
      </c>
      <c r="D42" s="123">
        <v>567.2</v>
      </c>
      <c r="E42" s="123">
        <v>2088.94</v>
      </c>
      <c r="F42" s="123">
        <v>232.82</v>
      </c>
      <c r="G42" s="123">
        <v>1061.97</v>
      </c>
      <c r="H42" s="123">
        <v>1016.83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37">
        <f t="shared" si="0"/>
        <v>13011.35</v>
      </c>
      <c r="X42" s="35">
        <f>IF(Паспорт!P42&gt;0,Паспорт!P42,X41)</f>
        <v>34.8968</v>
      </c>
      <c r="Y42" s="27"/>
      <c r="Z42" s="33"/>
    </row>
    <row r="43" spans="2:26" ht="12.75" customHeight="1">
      <c r="B43" s="19">
        <v>30</v>
      </c>
      <c r="C43" s="123">
        <v>1076.66</v>
      </c>
      <c r="D43" s="123">
        <v>564.66</v>
      </c>
      <c r="E43" s="123">
        <v>2103.62</v>
      </c>
      <c r="F43" s="123">
        <v>244.9</v>
      </c>
      <c r="G43" s="123">
        <v>1052.3</v>
      </c>
      <c r="H43" s="123">
        <v>1035.44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7">
        <f t="shared" si="0"/>
        <v>6077.58</v>
      </c>
      <c r="X43" s="35">
        <f>IF(Паспорт!P43&gt;0,Паспорт!P43,X42)</f>
        <v>34.8968</v>
      </c>
      <c r="Y43" s="27"/>
      <c r="Z43" s="33"/>
    </row>
    <row r="44" spans="2:26" ht="12.75" customHeight="1">
      <c r="B44" s="19">
        <v>31</v>
      </c>
      <c r="C44" s="123">
        <v>1600.32</v>
      </c>
      <c r="D44" s="123">
        <v>537.69</v>
      </c>
      <c r="E44" s="123">
        <v>2147.74</v>
      </c>
      <c r="F44" s="123">
        <v>229.3</v>
      </c>
      <c r="G44" s="123">
        <v>1023</v>
      </c>
      <c r="H44" s="123">
        <v>1022.41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37">
        <f>SUM(C44:V44)</f>
        <v>6560.46</v>
      </c>
      <c r="X44" s="35">
        <f>IF(Паспорт!P44&gt;0,Паспорт!P44,X43)</f>
        <v>34.8968</v>
      </c>
      <c r="Y44" s="27"/>
      <c r="Z44" s="33"/>
    </row>
    <row r="45" spans="2:27" ht="66" customHeight="1">
      <c r="B45" s="19" t="s">
        <v>42</v>
      </c>
      <c r="C45" s="38">
        <f>SUM(C14:C44)</f>
        <v>206235.77</v>
      </c>
      <c r="D45" s="38">
        <f aca="true" t="shared" si="1" ref="D45:W45">SUM(D14:D44)</f>
        <v>17888.219999999998</v>
      </c>
      <c r="E45" s="38">
        <f t="shared" si="1"/>
        <v>68100.64000000001</v>
      </c>
      <c r="F45" s="38">
        <f t="shared" si="1"/>
        <v>8711.979999999998</v>
      </c>
      <c r="G45" s="38">
        <f t="shared" si="1"/>
        <v>33530.33</v>
      </c>
      <c r="H45" s="38">
        <f t="shared" si="1"/>
        <v>32228.95</v>
      </c>
      <c r="I45" s="38">
        <f t="shared" si="1"/>
        <v>0</v>
      </c>
      <c r="J45" s="38">
        <f t="shared" si="1"/>
        <v>0</v>
      </c>
      <c r="K45" s="38">
        <f t="shared" si="1"/>
        <v>0</v>
      </c>
      <c r="L45" s="38">
        <f t="shared" si="1"/>
        <v>0</v>
      </c>
      <c r="M45" s="38">
        <f t="shared" si="1"/>
        <v>0</v>
      </c>
      <c r="N45" s="38">
        <f t="shared" si="1"/>
        <v>0</v>
      </c>
      <c r="O45" s="38">
        <f t="shared" si="1"/>
        <v>0</v>
      </c>
      <c r="P45" s="38">
        <f t="shared" si="1"/>
        <v>0</v>
      </c>
      <c r="Q45" s="38">
        <f t="shared" si="1"/>
        <v>0</v>
      </c>
      <c r="R45" s="38">
        <f t="shared" si="1"/>
        <v>0</v>
      </c>
      <c r="S45" s="38">
        <f t="shared" si="1"/>
        <v>0</v>
      </c>
      <c r="T45" s="38">
        <f t="shared" si="1"/>
        <v>0</v>
      </c>
      <c r="U45" s="38">
        <f t="shared" si="1"/>
        <v>0</v>
      </c>
      <c r="V45" s="38">
        <f t="shared" si="1"/>
        <v>0</v>
      </c>
      <c r="W45" s="38">
        <f t="shared" si="1"/>
        <v>366695.89</v>
      </c>
      <c r="X45" s="36">
        <f>SUMPRODUCT(X14:X44,W14:W44)/SUM(W14:W44)</f>
        <v>34.92036844537854</v>
      </c>
      <c r="Y45" s="32"/>
      <c r="Z45" s="109" t="s">
        <v>43</v>
      </c>
      <c r="AA45" s="109"/>
    </row>
    <row r="46" spans="2:26" ht="14.25" customHeight="1" hidden="1">
      <c r="B46" s="7">
        <v>31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8"/>
      <c r="Z46"/>
    </row>
    <row r="47" spans="3:26" ht="12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29"/>
      <c r="Z47"/>
    </row>
    <row r="48" spans="3:4" ht="12.75">
      <c r="C48" s="1"/>
      <c r="D48" s="1"/>
    </row>
    <row r="49" spans="2:25" ht="15">
      <c r="B49" s="39"/>
      <c r="C49" s="13" t="s">
        <v>75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17" t="s">
        <v>76</v>
      </c>
      <c r="W49" s="117"/>
      <c r="X49" s="117"/>
      <c r="Y49" s="30"/>
    </row>
    <row r="50" spans="3:25" ht="12.75">
      <c r="C50" s="1"/>
      <c r="D50" s="1" t="s">
        <v>39</v>
      </c>
      <c r="O50" s="2"/>
      <c r="P50" s="16" t="s">
        <v>0</v>
      </c>
      <c r="Q50" s="16"/>
      <c r="W50" s="16" t="s">
        <v>29</v>
      </c>
      <c r="Y50" s="2"/>
    </row>
    <row r="51" spans="3:25" ht="18" customHeight="1">
      <c r="C51" s="13" t="s">
        <v>37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4" t="s">
        <v>38</v>
      </c>
      <c r="Q51" s="14"/>
      <c r="R51" s="14"/>
      <c r="S51" s="14"/>
      <c r="T51" s="14"/>
      <c r="U51" s="14"/>
      <c r="V51" s="91" t="s">
        <v>71</v>
      </c>
      <c r="W51" s="91"/>
      <c r="X51" s="91"/>
      <c r="Y51" s="31"/>
    </row>
    <row r="52" spans="3:25" ht="12.75">
      <c r="C52" s="1"/>
      <c r="D52" s="1" t="s">
        <v>40</v>
      </c>
      <c r="O52" s="2"/>
      <c r="P52" s="15" t="s">
        <v>0</v>
      </c>
      <c r="Q52" s="15"/>
      <c r="W52" s="15" t="s">
        <v>29</v>
      </c>
      <c r="Y52" s="2"/>
    </row>
  </sheetData>
  <sheetProtection/>
  <mergeCells count="32">
    <mergeCell ref="V49:X49"/>
    <mergeCell ref="Z14:AA21"/>
    <mergeCell ref="J11:J13"/>
    <mergeCell ref="K11:K13"/>
    <mergeCell ref="C11:C13"/>
    <mergeCell ref="W10:W13"/>
    <mergeCell ref="V11:V13"/>
    <mergeCell ref="T11:T13"/>
    <mergeCell ref="P11:P13"/>
    <mergeCell ref="Q11:Q13"/>
    <mergeCell ref="C5:X5"/>
    <mergeCell ref="B6:X6"/>
    <mergeCell ref="B7:X7"/>
    <mergeCell ref="B10:B13"/>
    <mergeCell ref="I11:I13"/>
    <mergeCell ref="X10:X13"/>
    <mergeCell ref="D11:D13"/>
    <mergeCell ref="C10:V10"/>
    <mergeCell ref="A8:X8"/>
    <mergeCell ref="S11:S13"/>
    <mergeCell ref="C47:X47"/>
    <mergeCell ref="L11:L13"/>
    <mergeCell ref="U11:U13"/>
    <mergeCell ref="M11:M13"/>
    <mergeCell ref="N11:N13"/>
    <mergeCell ref="O11:O13"/>
    <mergeCell ref="Z45:AA45"/>
    <mergeCell ref="E11:E13"/>
    <mergeCell ref="F11:F13"/>
    <mergeCell ref="G11:G13"/>
    <mergeCell ref="H11:H13"/>
    <mergeCell ref="R11:R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5">
      <selection activeCell="B3" sqref="B3:B32"/>
    </sheetView>
  </sheetViews>
  <sheetFormatPr defaultColWidth="9.00390625" defaultRowHeight="12.75"/>
  <sheetData>
    <row r="1" ht="12.75">
      <c r="A1" t="s">
        <v>82</v>
      </c>
    </row>
    <row r="2" spans="1:6" ht="12.75">
      <c r="A2" t="s">
        <v>63</v>
      </c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5" ht="12.75">
      <c r="A3">
        <v>1</v>
      </c>
      <c r="B3">
        <v>1036.43</v>
      </c>
      <c r="C3">
        <v>38.867</v>
      </c>
      <c r="D3">
        <v>2.48</v>
      </c>
      <c r="E3">
        <v>22.13</v>
      </c>
    </row>
    <row r="4" spans="1:5" ht="12.75">
      <c r="A4">
        <v>2</v>
      </c>
      <c r="B4">
        <v>1047.42</v>
      </c>
      <c r="C4">
        <v>39.979</v>
      </c>
      <c r="D4">
        <v>2.49</v>
      </c>
      <c r="E4">
        <v>22.57</v>
      </c>
    </row>
    <row r="5" spans="1:5" ht="12.75">
      <c r="A5">
        <v>3</v>
      </c>
      <c r="B5">
        <v>1055.29</v>
      </c>
      <c r="C5">
        <v>40.749</v>
      </c>
      <c r="D5">
        <v>2.51</v>
      </c>
      <c r="E5">
        <v>23.5</v>
      </c>
    </row>
    <row r="6" spans="1:5" ht="12.75">
      <c r="A6">
        <v>4</v>
      </c>
      <c r="B6">
        <v>1029.21</v>
      </c>
      <c r="C6">
        <v>38.313</v>
      </c>
      <c r="D6">
        <v>2.49</v>
      </c>
      <c r="E6">
        <v>23.06</v>
      </c>
    </row>
    <row r="7" spans="1:5" ht="12.75">
      <c r="A7">
        <v>5</v>
      </c>
      <c r="B7">
        <v>1077.64</v>
      </c>
      <c r="C7">
        <v>42.129</v>
      </c>
      <c r="D7">
        <v>2.5</v>
      </c>
      <c r="E7">
        <v>19.08</v>
      </c>
    </row>
    <row r="8" spans="1:6" ht="12.75">
      <c r="A8">
        <v>6</v>
      </c>
      <c r="B8">
        <v>1053.92</v>
      </c>
      <c r="C8">
        <v>40.185</v>
      </c>
      <c r="D8">
        <v>2.48</v>
      </c>
      <c r="E8">
        <v>20.42</v>
      </c>
      <c r="F8" t="s">
        <v>69</v>
      </c>
    </row>
    <row r="9" spans="1:5" ht="12.75">
      <c r="A9">
        <v>7</v>
      </c>
      <c r="B9">
        <v>1056.27</v>
      </c>
      <c r="C9">
        <v>40.146</v>
      </c>
      <c r="D9">
        <v>2.5</v>
      </c>
      <c r="E9">
        <v>18.5</v>
      </c>
    </row>
    <row r="10" spans="1:5" ht="12.75">
      <c r="A10">
        <v>8</v>
      </c>
      <c r="B10">
        <v>1068.51</v>
      </c>
      <c r="C10">
        <v>41.14</v>
      </c>
      <c r="D10">
        <v>2.49</v>
      </c>
      <c r="E10">
        <v>18.64</v>
      </c>
    </row>
    <row r="11" spans="1:5" ht="12.75">
      <c r="A11">
        <v>9</v>
      </c>
      <c r="B11">
        <v>1069.04</v>
      </c>
      <c r="C11">
        <v>41.345</v>
      </c>
      <c r="D11">
        <v>2.49</v>
      </c>
      <c r="E11">
        <v>19.56</v>
      </c>
    </row>
    <row r="12" spans="1:5" ht="12.75">
      <c r="A12">
        <v>10</v>
      </c>
      <c r="B12">
        <v>1074.45</v>
      </c>
      <c r="C12">
        <v>42.138</v>
      </c>
      <c r="D12">
        <v>2.48</v>
      </c>
      <c r="E12">
        <v>21.12</v>
      </c>
    </row>
    <row r="13" spans="1:5" ht="12.75">
      <c r="A13">
        <v>11</v>
      </c>
      <c r="B13">
        <v>1073.33</v>
      </c>
      <c r="C13">
        <v>41.642</v>
      </c>
      <c r="D13">
        <v>2.5</v>
      </c>
      <c r="E13">
        <v>21.79</v>
      </c>
    </row>
    <row r="14" spans="1:5" ht="12.75">
      <c r="A14">
        <v>12</v>
      </c>
      <c r="B14">
        <v>1022.93</v>
      </c>
      <c r="C14">
        <v>37.734</v>
      </c>
      <c r="D14">
        <v>2.49</v>
      </c>
      <c r="E14">
        <v>23.65</v>
      </c>
    </row>
    <row r="15" spans="1:5" ht="12.75">
      <c r="A15">
        <v>13</v>
      </c>
      <c r="B15">
        <v>1055.11</v>
      </c>
      <c r="C15">
        <v>40.481</v>
      </c>
      <c r="D15">
        <v>2.5</v>
      </c>
      <c r="E15">
        <v>25.44</v>
      </c>
    </row>
    <row r="16" spans="1:6" ht="12.75">
      <c r="A16">
        <v>14</v>
      </c>
      <c r="B16">
        <v>1049.96</v>
      </c>
      <c r="C16">
        <v>40.627</v>
      </c>
      <c r="D16">
        <v>2.48</v>
      </c>
      <c r="E16">
        <v>27.12</v>
      </c>
      <c r="F16" t="s">
        <v>69</v>
      </c>
    </row>
    <row r="17" spans="1:5" ht="12.75">
      <c r="A17">
        <v>15</v>
      </c>
      <c r="B17">
        <v>1058.37</v>
      </c>
      <c r="C17">
        <v>41.202</v>
      </c>
      <c r="D17">
        <v>2.49</v>
      </c>
      <c r="E17">
        <v>28.47</v>
      </c>
    </row>
    <row r="18" spans="1:5" ht="12.75">
      <c r="A18">
        <v>16</v>
      </c>
      <c r="B18">
        <v>1063.18</v>
      </c>
      <c r="C18">
        <v>41.964</v>
      </c>
      <c r="D18">
        <v>2.48</v>
      </c>
      <c r="E18">
        <v>29.17</v>
      </c>
    </row>
    <row r="19" spans="1:5" ht="12.75">
      <c r="A19">
        <v>17</v>
      </c>
      <c r="B19">
        <v>1064.04</v>
      </c>
      <c r="C19">
        <v>42.065</v>
      </c>
      <c r="D19">
        <v>2.49</v>
      </c>
      <c r="E19">
        <v>29.91</v>
      </c>
    </row>
    <row r="20" spans="1:6" ht="12.75">
      <c r="A20">
        <v>19</v>
      </c>
      <c r="B20">
        <v>506.43</v>
      </c>
      <c r="C20">
        <v>38.313</v>
      </c>
      <c r="D20">
        <v>2.5</v>
      </c>
      <c r="E20">
        <v>17.41</v>
      </c>
      <c r="F20" t="s">
        <v>77</v>
      </c>
    </row>
    <row r="21" spans="1:5" ht="12.75">
      <c r="A21">
        <v>20</v>
      </c>
      <c r="B21">
        <v>1016.78</v>
      </c>
      <c r="C21">
        <v>37.027</v>
      </c>
      <c r="D21">
        <v>2.49</v>
      </c>
      <c r="E21">
        <v>18.3</v>
      </c>
    </row>
    <row r="22" spans="1:6" ht="12.75">
      <c r="A22">
        <v>21</v>
      </c>
      <c r="B22">
        <v>990.29</v>
      </c>
      <c r="C22">
        <v>35.036</v>
      </c>
      <c r="D22">
        <v>2.5</v>
      </c>
      <c r="E22">
        <v>19.76</v>
      </c>
      <c r="F22" t="s">
        <v>69</v>
      </c>
    </row>
    <row r="23" spans="1:5" ht="12.75">
      <c r="A23">
        <v>22</v>
      </c>
      <c r="B23">
        <v>982.18</v>
      </c>
      <c r="C23">
        <v>34.377</v>
      </c>
      <c r="D23">
        <v>2.48</v>
      </c>
      <c r="E23">
        <v>16.85</v>
      </c>
    </row>
    <row r="24" spans="1:5" ht="12.75">
      <c r="A24">
        <v>23</v>
      </c>
      <c r="B24">
        <v>1036.26</v>
      </c>
      <c r="C24">
        <v>39.042</v>
      </c>
      <c r="D24">
        <v>2.5</v>
      </c>
      <c r="E24">
        <v>17.88</v>
      </c>
    </row>
    <row r="25" spans="1:5" ht="12.75">
      <c r="A25">
        <v>24</v>
      </c>
      <c r="B25">
        <v>1032.46</v>
      </c>
      <c r="C25">
        <v>38.511</v>
      </c>
      <c r="D25">
        <v>2.5</v>
      </c>
      <c r="E25">
        <v>18.21</v>
      </c>
    </row>
    <row r="26" spans="1:5" ht="12.75">
      <c r="A26">
        <v>25</v>
      </c>
      <c r="B26">
        <v>1013.06</v>
      </c>
      <c r="C26">
        <v>36.749</v>
      </c>
      <c r="D26">
        <v>2.51</v>
      </c>
      <c r="E26">
        <v>20.95</v>
      </c>
    </row>
    <row r="27" spans="1:5" ht="12.75">
      <c r="A27">
        <v>26</v>
      </c>
      <c r="B27">
        <v>1001.14</v>
      </c>
      <c r="C27">
        <v>35.9</v>
      </c>
      <c r="D27">
        <v>2.51</v>
      </c>
      <c r="E27">
        <v>22.38</v>
      </c>
    </row>
    <row r="28" spans="1:6" ht="12.75">
      <c r="A28">
        <v>27</v>
      </c>
      <c r="B28">
        <v>1001.1</v>
      </c>
      <c r="C28">
        <v>35.929</v>
      </c>
      <c r="D28">
        <v>2.51</v>
      </c>
      <c r="E28">
        <v>23.35</v>
      </c>
      <c r="F28" t="s">
        <v>69</v>
      </c>
    </row>
    <row r="29" spans="1:5" ht="12.75">
      <c r="A29">
        <v>28</v>
      </c>
      <c r="B29">
        <v>1001.9</v>
      </c>
      <c r="C29">
        <v>35.961</v>
      </c>
      <c r="D29">
        <v>2.51</v>
      </c>
      <c r="E29">
        <v>24.38</v>
      </c>
    </row>
    <row r="30" spans="1:5" ht="12.75">
      <c r="A30">
        <v>29</v>
      </c>
      <c r="B30">
        <v>1016.83</v>
      </c>
      <c r="C30">
        <v>37.148</v>
      </c>
      <c r="D30">
        <v>2.5</v>
      </c>
      <c r="E30">
        <v>24.48</v>
      </c>
    </row>
    <row r="31" spans="1:5" ht="12.75">
      <c r="A31">
        <v>30</v>
      </c>
      <c r="B31">
        <v>1035.44</v>
      </c>
      <c r="C31">
        <v>38.729</v>
      </c>
      <c r="D31">
        <v>2.51</v>
      </c>
      <c r="E31">
        <v>24.89</v>
      </c>
    </row>
    <row r="32" spans="1:5" ht="12.75">
      <c r="A32">
        <v>31</v>
      </c>
      <c r="B32">
        <v>1022.41</v>
      </c>
      <c r="C32">
        <v>37.603</v>
      </c>
      <c r="D32">
        <v>2.5</v>
      </c>
      <c r="E32">
        <v>22.22</v>
      </c>
    </row>
    <row r="33" spans="1:6" ht="12.75">
      <c r="A33" t="s">
        <v>70</v>
      </c>
      <c r="B33">
        <v>30611.35</v>
      </c>
      <c r="C33">
        <v>38.867</v>
      </c>
      <c r="D33">
        <v>2.48</v>
      </c>
      <c r="E33">
        <v>22.13</v>
      </c>
      <c r="F33" t="s">
        <v>77</v>
      </c>
    </row>
    <row r="34" spans="1:6" ht="12.75">
      <c r="A34" t="s">
        <v>70</v>
      </c>
      <c r="B34" t="s">
        <v>78</v>
      </c>
      <c r="C34" t="s">
        <v>79</v>
      </c>
      <c r="D34" t="s">
        <v>80</v>
      </c>
      <c r="E34" t="s">
        <v>81</v>
      </c>
      <c r="F3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2016-08-05T12:30:02Z</dcterms:modified>
  <cp:category/>
  <cp:version/>
  <cp:contentType/>
  <cp:contentStatus/>
</cp:coreProperties>
</file>