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2240" windowHeight="7590"/>
  </bookViews>
  <sheets>
    <sheet name="Паспорт " sheetId="2" r:id="rId1"/>
    <sheet name="Додаток" sheetId="3" r:id="rId2"/>
    <sheet name="Лист1" sheetId="4" r:id="rId3"/>
  </sheets>
  <definedNames>
    <definedName name="_xlnm.Print_Area" localSheetId="1">Додаток!$A$1:$J$52</definedName>
    <definedName name="_xlnm.Print_Area" localSheetId="0">'Паспорт '!$A$1:$X$50</definedName>
  </definedNames>
  <calcPr calcId="145621"/>
</workbook>
</file>

<file path=xl/calcChain.xml><?xml version="1.0" encoding="utf-8"?>
<calcChain xmlns="http://schemas.openxmlformats.org/spreadsheetml/2006/main">
  <c r="J42" i="3" l="1"/>
  <c r="J41" i="3"/>
  <c r="L41" i="3"/>
  <c r="L42" i="3"/>
  <c r="I41" i="3"/>
  <c r="A41" i="3"/>
  <c r="Z41" i="2"/>
  <c r="L40" i="3"/>
  <c r="J40" i="3"/>
  <c r="I40" i="3"/>
  <c r="A40" i="3"/>
  <c r="A42" i="3"/>
  <c r="I42" i="3"/>
  <c r="Z40" i="2"/>
  <c r="A43" i="3" l="1"/>
  <c r="I43" i="3"/>
  <c r="L43" i="3"/>
  <c r="A44" i="3"/>
  <c r="I44" i="3"/>
  <c r="L44" i="3"/>
  <c r="A45" i="3"/>
  <c r="I45" i="3"/>
  <c r="L45" i="3"/>
  <c r="B46" i="3"/>
  <c r="C46" i="3"/>
  <c r="D46" i="3"/>
  <c r="E46" i="3"/>
  <c r="F46" i="3"/>
  <c r="G46" i="3"/>
  <c r="H46" i="3"/>
  <c r="Z30" i="2" l="1"/>
  <c r="Z31" i="2"/>
  <c r="Z32" i="2"/>
  <c r="Z33" i="2"/>
  <c r="Z34" i="2"/>
  <c r="Z35" i="2"/>
  <c r="Z36" i="2"/>
  <c r="Z37" i="2"/>
  <c r="Z38" i="2"/>
  <c r="Z39" i="2"/>
  <c r="Z42" i="2"/>
  <c r="Z43" i="2"/>
  <c r="Z44" i="2"/>
  <c r="Z45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J11" i="3"/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J12" i="3" l="1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J24" i="3" s="1"/>
  <c r="J25" i="3" s="1"/>
  <c r="J26" i="3" s="1"/>
  <c r="J27" i="3" s="1"/>
  <c r="J28" i="3" s="1"/>
  <c r="J29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6" i="3" l="1"/>
  <c r="J30" i="3"/>
  <c r="J31" i="3" l="1"/>
  <c r="J32" i="3" s="1"/>
  <c r="J33" i="3" s="1"/>
  <c r="J34" i="3" s="1"/>
  <c r="J35" i="3" s="1"/>
  <c r="J36" i="3" s="1"/>
  <c r="J37" i="3" s="1"/>
  <c r="J38" i="3" s="1"/>
  <c r="J39" i="3" l="1"/>
  <c r="J43" i="3" l="1"/>
  <c r="J44" i="3" s="1"/>
  <c r="J45" i="3" s="1"/>
  <c r="J46" i="3"/>
</calcChain>
</file>

<file path=xl/sharedStrings.xml><?xml version="1.0" encoding="utf-8"?>
<sst xmlns="http://schemas.openxmlformats.org/spreadsheetml/2006/main" count="91" uniqueCount="70">
  <si>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</si>
  <si>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</si>
  <si>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</si>
  <si>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</si>
  <si>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</si>
  <si>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</si>
  <si>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</si>
  <si>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</si>
  <si>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</si>
  <si>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</si>
  <si>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</si>
  <si>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</si>
  <si>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</si>
  <si>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</si>
  <si>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</si>
  <si>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</si>
  <si>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</si>
  <si>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t>перелік ГРС на які поширюються результати контролю</t>
  </si>
  <si>
    <t xml:space="preserve">з газопроводу </t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</si>
  <si>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</si>
  <si>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</si>
  <si>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</si>
  <si>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</si>
  <si>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</si>
  <si>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</si>
  <si>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</si>
  <si>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</si>
  <si>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</si>
  <si>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</si>
  <si>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</si>
  <si>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</si>
  <si>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</si>
  <si>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</si>
  <si>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</si>
  <si>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</si>
  <si>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t xml:space="preserve">ШДКРІ </t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</si>
  <si>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</si>
  <si>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</si>
  <si>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</si>
  <si>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</si>
  <si>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</si>
  <si>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</si>
  <si>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</si>
  <si>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</si>
  <si>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</si>
  <si>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ПВВГ Панютине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</si>
  <si>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</si>
  <si>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</si>
  <si>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</si>
  <si>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</si>
  <si>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</si>
  <si>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Завідувач вимірювальної хіміко-аналітичної лабораторії</t>
  </si>
  <si>
    <t>Касьянова С.В.</t>
  </si>
  <si>
    <t>Іваньков О.В.</t>
  </si>
  <si>
    <t>Пивовар Є.В.</t>
  </si>
  <si>
    <t>за період з 01.06.2016 по 30.06.2016</t>
  </si>
  <si>
    <t>ГРС Панютине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</si>
  <si>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</si>
  <si>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</si>
  <si>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t>за період з 01.07.2016 по 31.07.2016</t>
  </si>
  <si>
    <t>відс.</t>
  </si>
  <si>
    <r>
      <t>Густина, кг/м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</si>
  <si>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</si>
  <si>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</si>
  <si>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при 20 </t>
    </r>
    <r>
      <rPr>
        <sz val="10"/>
        <rFont val="Times New Roman"/>
        <family val="1"/>
        <charset val="204"/>
      </rPr>
      <t>°</t>
    </r>
    <r>
      <rPr>
        <sz val="10"/>
        <rFont val="Calibri"/>
        <family val="2"/>
        <scheme val="minor"/>
      </rPr>
      <t>С, 101,325 кПа</t>
    </r>
  </si>
  <si>
    <r>
      <t>Теплота згоряння нижча, МДж/м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</si>
  <si>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нижча,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</si>
  <si>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Теплота згоряння вища, МДж/м</t>
    </r>
    <r>
      <rPr>
        <vertAlign val="superscript"/>
        <sz val="10"/>
        <rFont val="Calibri"/>
        <family val="2"/>
        <scheme val="minor"/>
      </rPr>
      <t>3</t>
    </r>
  </si>
  <si>
    <r>
      <t>Теплота згоряння вища, Ккал/м</t>
    </r>
    <r>
      <rPr>
        <vertAlign val="superscript"/>
        <sz val="10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</si>
  <si>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rFont val="Calibri"/>
        <family val="2"/>
        <charset val="204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</si>
</sst>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6" fillId="0" borderId="2" xfId="0" applyFont="1" applyBorder="1"/>
    <xf numFmtId="165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" xfId="0" applyFont="1" applyBorder="1" applyAlignment="1">
      <alignment horizontal="center" vertical="center" textRotation="90" wrapText="1"/>
    </xf>
    <xf numFmtId="0" fontId="5" fillId="0" borderId="0" xfId="0" applyFont="1" applyBorder="1"/>
    <xf numFmtId="49" fontId="5" fillId="0" borderId="0" xfId="0" applyNumberFormat="1" applyFont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10" fillId="0" borderId="2" xfId="0" applyFont="1" applyBorder="1"/>
    <xf numFmtId="0" fontId="5" fillId="0" borderId="2" xfId="0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0" fontId="10" fillId="0" borderId="0" xfId="0" applyFont="1" applyBorder="1"/>
    <xf numFmtId="0" fontId="5" fillId="0" borderId="4" xfId="0" applyFont="1" applyBorder="1"/>
    <xf numFmtId="0" fontId="5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13" fillId="0" borderId="2" xfId="0" applyNumberFormat="1" applyFont="1" applyBorder="1" applyAlignment="1">
      <alignment horizontal="left"/>
    </xf>
    <xf numFmtId="0" fontId="13" fillId="0" borderId="4" xfId="0" applyFont="1" applyBorder="1"/>
    <xf numFmtId="0" fontId="5" fillId="0" borderId="2" xfId="0" applyFont="1" applyBorder="1" applyAlignment="1"/>
    <xf numFmtId="49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 textRotation="90" wrapText="1"/>
    </xf>
    <xf numFmtId="2" fontId="20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0" xfId="0" applyFont="1" applyBorder="1" applyAlignment="1">
      <alignment horizontal="left"/>
    </xf>
    <xf numFmtId="0" fontId="16" fillId="0" borderId="0" xfId="0" applyFont="1" applyBorder="1"/>
    <xf numFmtId="0" fontId="12" fillId="0" borderId="0" xfId="0" applyFont="1" applyAlignment="1">
      <alignment vertical="top"/>
    </xf>
    <xf numFmtId="0" fontId="23" fillId="0" borderId="0" xfId="0" applyFont="1" applyAlignment="1">
      <alignment horizontal="center"/>
    </xf>
    <xf numFmtId="0" fontId="24" fillId="0" borderId="1" xfId="0" applyNumberFormat="1" applyFont="1" applyBorder="1" applyAlignment="1">
      <alignment horizontal="center" vertical="center"/>
    </xf>
    <xf numFmtId="0" fontId="24" fillId="0" borderId="1" xfId="0" applyNumberFormat="1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18" fillId="0" borderId="0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14" fillId="0" borderId="0" xfId="0" applyFont="1" applyBorder="1"/>
    <xf numFmtId="0" fontId="22" fillId="0" borderId="0" xfId="0" applyFont="1" applyBorder="1"/>
    <xf numFmtId="0" fontId="24" fillId="0" borderId="0" xfId="0" applyFont="1" applyAlignment="1">
      <alignment vertical="top"/>
    </xf>
    <xf numFmtId="0" fontId="25" fillId="0" borderId="2" xfId="0" applyFont="1" applyBorder="1"/>
    <xf numFmtId="0" fontId="24" fillId="0" borderId="2" xfId="0" applyFont="1" applyBorder="1"/>
    <xf numFmtId="0" fontId="24" fillId="0" borderId="0" xfId="0" applyFont="1" applyBorder="1"/>
    <xf numFmtId="2" fontId="24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 wrapText="1"/>
    </xf>
    <xf numFmtId="1" fontId="28" fillId="0" borderId="1" xfId="0" applyNumberFormat="1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right"/>
    </xf>
    <xf numFmtId="0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1" fontId="2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/>
    <xf numFmtId="2" fontId="30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1" fontId="32" fillId="2" borderId="0" xfId="0" applyNumberFormat="1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0" fontId="2" fillId="0" borderId="0" xfId="0" applyFont="1" applyBorder="1"/>
    <xf numFmtId="0" fontId="34" fillId="0" borderId="0" xfId="0" applyFont="1" applyAlignment="1">
      <alignment horizontal="center"/>
    </xf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35" fillId="0" borderId="1" xfId="0" applyFont="1" applyBorder="1" applyAlignment="1">
      <alignment horizontal="center" vertical="center" textRotation="90" wrapText="1"/>
    </xf>
    <xf numFmtId="165" fontId="35" fillId="0" borderId="1" xfId="0" applyNumberFormat="1" applyFont="1" applyFill="1" applyBorder="1" applyAlignment="1">
      <alignment horizontal="center"/>
    </xf>
    <xf numFmtId="165" fontId="35" fillId="0" borderId="0" xfId="0" applyNumberFormat="1" applyFont="1" applyBorder="1" applyAlignment="1">
      <alignment horizontal="right"/>
    </xf>
    <xf numFmtId="0" fontId="23" fillId="0" borderId="2" xfId="0" applyFont="1" applyBorder="1"/>
    <xf numFmtId="0" fontId="35" fillId="0" borderId="0" xfId="0" applyFont="1"/>
    <xf numFmtId="49" fontId="36" fillId="0" borderId="2" xfId="0" applyNumberFormat="1" applyFont="1" applyBorder="1" applyAlignment="1">
      <alignment horizontal="left"/>
    </xf>
    <xf numFmtId="0" fontId="24" fillId="0" borderId="1" xfId="0" applyFont="1" applyBorder="1" applyAlignment="1">
      <alignment horizontal="center" vertical="center" textRotation="90" wrapText="1"/>
    </xf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0" fontId="24" fillId="0" borderId="7" xfId="0" applyFont="1" applyBorder="1" applyAlignment="1">
      <alignment horizontal="center" vertical="center" textRotation="90" wrapText="1"/>
    </xf>
    <xf numFmtId="0" fontId="24" fillId="0" borderId="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24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2" fontId="35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/>
    </xf>
    <xf numFmtId="1" fontId="35" fillId="0" borderId="1" xfId="0" applyNumberFormat="1" applyFont="1" applyFill="1" applyBorder="1" applyAlignment="1">
      <alignment horizontal="center"/>
    </xf>
    <xf numFmtId="2" fontId="35" fillId="0" borderId="1" xfId="0" applyNumberFormat="1" applyFont="1" applyFill="1" applyBorder="1" applyAlignment="1">
      <alignment horizontal="center"/>
    </xf>
    <xf numFmtId="0" fontId="35" fillId="0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3" fontId="35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0"/>
  <sheetViews>
    <sheetView tabSelected="1" zoomScaleNormal="100" zoomScaleSheetLayoutView="100" workbookViewId="0">
      <selection activeCell="O10" sqref="O10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64" customWidth="1"/>
    <col min="15" max="15" width="6.85546875" style="117" customWidth="1"/>
    <col min="16" max="16" width="6.85546875" style="42" customWidth="1"/>
    <col min="17" max="17" width="6.85546875" style="5" customWidth="1"/>
    <col min="18" max="18" width="6.85546875" style="42" customWidth="1"/>
    <col min="19" max="19" width="6.85546875" style="5" customWidth="1"/>
    <col min="20" max="21" width="6.5703125" style="20" customWidth="1"/>
    <col min="22" max="22" width="6.5703125" customWidth="1"/>
    <col min="23" max="23" width="6.85546875" customWidth="1"/>
    <col min="24" max="25" width="6.5703125" customWidth="1"/>
    <col min="26" max="26" width="9.140625" style="101"/>
  </cols>
  <sheetData>
    <row r="1" spans="1:26" s="39" customFormat="1" ht="9" customHeight="1" x14ac:dyDescent="0.2">
      <c r="A1" s="39" t="s">
        <v>33</v>
      </c>
      <c r="N1" s="105"/>
      <c r="O1" s="116"/>
      <c r="P1" s="40"/>
      <c r="Q1" s="40"/>
      <c r="R1" s="40"/>
      <c r="S1" s="40"/>
      <c r="T1" s="40"/>
      <c r="U1" s="40"/>
      <c r="Z1" s="100"/>
    </row>
    <row r="2" spans="1:26" s="39" customFormat="1" ht="9" customHeight="1" x14ac:dyDescent="0.2">
      <c r="A2" s="41" t="s">
        <v>34</v>
      </c>
      <c r="N2" s="105"/>
      <c r="O2" s="116"/>
      <c r="P2" s="40"/>
      <c r="Q2" s="40"/>
      <c r="R2" s="40"/>
      <c r="S2" s="40"/>
      <c r="T2" s="40"/>
      <c r="U2" s="40"/>
      <c r="Z2" s="100"/>
    </row>
    <row r="3" spans="1:26" s="39" customFormat="1" ht="9" customHeight="1" x14ac:dyDescent="0.2">
      <c r="A3" s="41"/>
      <c r="N3" s="105"/>
      <c r="O3" s="116"/>
      <c r="P3" s="40"/>
      <c r="Q3" s="40"/>
      <c r="R3" s="40"/>
      <c r="S3" s="40"/>
      <c r="T3" s="40"/>
      <c r="U3" s="40"/>
      <c r="Z3" s="100"/>
    </row>
    <row r="4" spans="1:26" ht="15.75" x14ac:dyDescent="0.25">
      <c r="B4" s="49"/>
      <c r="C4" s="49"/>
      <c r="D4" s="49"/>
      <c r="E4" s="49"/>
      <c r="F4" s="49"/>
      <c r="G4" s="49"/>
      <c r="H4" s="49"/>
      <c r="I4" s="49"/>
      <c r="J4" s="49"/>
      <c r="K4" s="49"/>
      <c r="L4" s="48" t="s">
        <v>0</v>
      </c>
      <c r="M4" s="49"/>
      <c r="P4" s="49"/>
      <c r="Q4" s="49"/>
      <c r="R4" s="49"/>
      <c r="S4" s="49"/>
      <c r="T4" s="49"/>
      <c r="U4" s="49"/>
      <c r="V4" s="49"/>
      <c r="W4" s="49"/>
      <c r="X4" s="49"/>
      <c r="Y4" s="49"/>
    </row>
    <row r="5" spans="1:26" x14ac:dyDescent="0.25">
      <c r="A5" s="27" t="s">
        <v>1</v>
      </c>
      <c r="B5" s="22"/>
      <c r="C5" s="45" t="s">
        <v>2</v>
      </c>
      <c r="D5" s="28"/>
      <c r="E5" s="28"/>
      <c r="F5" s="28"/>
      <c r="G5" s="22"/>
      <c r="H5" s="23" t="s">
        <v>3</v>
      </c>
      <c r="I5" s="28" t="s">
        <v>13</v>
      </c>
      <c r="J5" s="28"/>
      <c r="K5" s="29"/>
      <c r="L5" s="28"/>
      <c r="M5" s="27" t="s">
        <v>17</v>
      </c>
      <c r="N5" s="106"/>
      <c r="O5" s="118"/>
      <c r="P5" s="30"/>
      <c r="Q5" s="30"/>
      <c r="R5" s="30"/>
      <c r="S5" s="31"/>
      <c r="T5" s="31"/>
      <c r="U5" s="31"/>
      <c r="V5" s="22"/>
      <c r="W5" s="22"/>
      <c r="X5" s="32"/>
      <c r="Y5" s="32"/>
    </row>
    <row r="6" spans="1:26" x14ac:dyDescent="0.25">
      <c r="A6" s="114" t="s">
        <v>45</v>
      </c>
      <c r="B6" s="28"/>
      <c r="C6" s="33"/>
      <c r="D6" s="28"/>
      <c r="E6" s="28"/>
      <c r="F6" s="28"/>
      <c r="G6" s="28"/>
      <c r="H6" s="28"/>
      <c r="I6" s="33"/>
      <c r="J6" s="28"/>
      <c r="K6" s="28"/>
      <c r="L6" s="28"/>
      <c r="M6" s="28"/>
      <c r="N6" s="107"/>
      <c r="O6" s="119"/>
      <c r="P6" s="34"/>
      <c r="Q6" s="34"/>
      <c r="R6" s="34"/>
      <c r="S6" s="34"/>
      <c r="T6" s="34"/>
      <c r="U6" s="34"/>
      <c r="V6" s="28"/>
      <c r="W6" s="28"/>
      <c r="X6" s="28"/>
      <c r="Y6" s="26"/>
    </row>
    <row r="7" spans="1:26" x14ac:dyDescent="0.25">
      <c r="A7" s="35" t="s">
        <v>18</v>
      </c>
      <c r="B7" s="26"/>
      <c r="C7" s="36"/>
      <c r="D7" s="44" t="s">
        <v>35</v>
      </c>
      <c r="E7" s="37"/>
      <c r="F7" s="37"/>
      <c r="G7" s="104" t="s">
        <v>59</v>
      </c>
      <c r="I7" s="36"/>
      <c r="J7" s="26"/>
      <c r="K7" s="26"/>
      <c r="L7" s="26"/>
      <c r="M7" s="26"/>
      <c r="N7" s="108"/>
      <c r="O7" s="120"/>
      <c r="P7" s="38"/>
      <c r="Q7" s="38"/>
      <c r="R7" s="38"/>
      <c r="S7" s="38"/>
      <c r="T7" s="38"/>
      <c r="U7" s="38"/>
      <c r="V7" s="26"/>
      <c r="W7" s="26"/>
      <c r="X7" s="26"/>
      <c r="Y7" s="26"/>
    </row>
    <row r="8" spans="1:26" ht="9" customHeight="1" x14ac:dyDescent="0.25">
      <c r="A8" s="2"/>
      <c r="C8" s="3"/>
      <c r="I8" s="3"/>
      <c r="Q8" s="21"/>
      <c r="S8" s="21"/>
      <c r="T8" s="21"/>
      <c r="U8" s="21"/>
    </row>
    <row r="9" spans="1:26" ht="15.75" customHeight="1" x14ac:dyDescent="0.25">
      <c r="A9" s="127" t="s">
        <v>4</v>
      </c>
      <c r="B9" s="125" t="s">
        <v>16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41" t="s">
        <v>64</v>
      </c>
      <c r="O9" s="141"/>
      <c r="P9" s="141"/>
      <c r="Q9" s="142"/>
      <c r="R9" s="142"/>
      <c r="S9" s="142"/>
      <c r="T9" s="123" t="s">
        <v>19</v>
      </c>
      <c r="U9" s="123" t="s">
        <v>20</v>
      </c>
      <c r="V9" s="123" t="s">
        <v>63</v>
      </c>
      <c r="W9" s="123" t="s">
        <v>62</v>
      </c>
      <c r="X9" s="123" t="s">
        <v>5</v>
      </c>
      <c r="Y9" s="96"/>
    </row>
    <row r="10" spans="1:26" ht="103.5" customHeight="1" x14ac:dyDescent="0.25">
      <c r="A10" s="124"/>
      <c r="B10" s="25" t="s">
        <v>21</v>
      </c>
      <c r="C10" s="25" t="s">
        <v>22</v>
      </c>
      <c r="D10" s="25" t="s">
        <v>23</v>
      </c>
      <c r="E10" s="25" t="s">
        <v>24</v>
      </c>
      <c r="F10" s="25" t="s">
        <v>25</v>
      </c>
      <c r="G10" s="25" t="s">
        <v>26</v>
      </c>
      <c r="H10" s="25" t="s">
        <v>27</v>
      </c>
      <c r="I10" s="25" t="s">
        <v>28</v>
      </c>
      <c r="J10" s="25" t="s">
        <v>29</v>
      </c>
      <c r="K10" s="25" t="s">
        <v>30</v>
      </c>
      <c r="L10" s="25" t="s">
        <v>31</v>
      </c>
      <c r="M10" s="25" t="s">
        <v>32</v>
      </c>
      <c r="N10" s="109" t="s">
        <v>61</v>
      </c>
      <c r="O10" s="115" t="s">
        <v>65</v>
      </c>
      <c r="P10" s="109" t="s">
        <v>66</v>
      </c>
      <c r="Q10" s="109" t="s">
        <v>67</v>
      </c>
      <c r="R10" s="109" t="s">
        <v>68</v>
      </c>
      <c r="S10" s="109" t="s">
        <v>69</v>
      </c>
      <c r="T10" s="126"/>
      <c r="U10" s="126"/>
      <c r="V10" s="124"/>
      <c r="W10" s="124"/>
      <c r="X10" s="124"/>
      <c r="Y10" s="97"/>
    </row>
    <row r="11" spans="1:26" x14ac:dyDescent="0.25">
      <c r="A11" s="90">
        <v>1</v>
      </c>
      <c r="B11" s="85">
        <v>93.460999999999999</v>
      </c>
      <c r="C11" s="85">
        <v>3.3794</v>
      </c>
      <c r="D11" s="85">
        <v>1.0504</v>
      </c>
      <c r="E11" s="85">
        <v>0.15640000000000001</v>
      </c>
      <c r="F11" s="85">
        <v>0.18509999999999999</v>
      </c>
      <c r="G11" s="85">
        <v>1.8E-3</v>
      </c>
      <c r="H11" s="85">
        <v>3.56E-2</v>
      </c>
      <c r="I11" s="85">
        <v>2.86E-2</v>
      </c>
      <c r="J11" s="85">
        <v>2.9899999999999999E-2</v>
      </c>
      <c r="K11" s="85">
        <v>7.1999999999999998E-3</v>
      </c>
      <c r="L11" s="85">
        <v>1.4123000000000001</v>
      </c>
      <c r="M11" s="85">
        <v>0.25230000000000002</v>
      </c>
      <c r="N11" s="110">
        <v>0.71879999999999999</v>
      </c>
      <c r="O11" s="143">
        <v>34.671500000000002</v>
      </c>
      <c r="P11" s="144">
        <v>8281</v>
      </c>
      <c r="Q11" s="145">
        <v>38.404400000000003</v>
      </c>
      <c r="R11" s="144">
        <v>9173</v>
      </c>
      <c r="S11" s="145">
        <v>49.712499999999999</v>
      </c>
      <c r="T11" s="86">
        <v>-13.4</v>
      </c>
      <c r="U11" s="87"/>
      <c r="V11" s="24"/>
      <c r="W11" s="85"/>
      <c r="X11" s="46"/>
      <c r="Y11" s="98"/>
      <c r="Z11" s="102">
        <f>SUM(B11:M11)</f>
        <v>100.00000000000001</v>
      </c>
    </row>
    <row r="12" spans="1:26" x14ac:dyDescent="0.25">
      <c r="A12" s="90">
        <v>2</v>
      </c>
      <c r="B12" s="85">
        <v>93.362700000000004</v>
      </c>
      <c r="C12" s="85">
        <v>3.3304999999999998</v>
      </c>
      <c r="D12" s="85">
        <v>1.0225</v>
      </c>
      <c r="E12" s="85">
        <v>0.14030000000000001</v>
      </c>
      <c r="F12" s="85">
        <v>0.17019999999999999</v>
      </c>
      <c r="G12" s="85">
        <v>1.6000000000000001E-3</v>
      </c>
      <c r="H12" s="85">
        <v>3.32E-2</v>
      </c>
      <c r="I12" s="85">
        <v>2.7799999999999998E-2</v>
      </c>
      <c r="J12" s="85">
        <v>2.9899999999999999E-2</v>
      </c>
      <c r="K12" s="85">
        <v>7.9000000000000008E-3</v>
      </c>
      <c r="L12" s="85">
        <v>1.6087</v>
      </c>
      <c r="M12" s="85">
        <v>0.26450000000000001</v>
      </c>
      <c r="N12" s="110">
        <v>0.71870000000000001</v>
      </c>
      <c r="O12" s="143">
        <v>34.546500000000002</v>
      </c>
      <c r="P12" s="144">
        <v>8251</v>
      </c>
      <c r="Q12" s="145">
        <v>38.267800000000001</v>
      </c>
      <c r="R12" s="144">
        <v>9140</v>
      </c>
      <c r="S12" s="145">
        <v>49.539700000000003</v>
      </c>
      <c r="T12" s="86">
        <v>-15.5</v>
      </c>
      <c r="U12" s="88"/>
      <c r="V12" s="19"/>
      <c r="W12" s="85"/>
      <c r="X12" s="46"/>
      <c r="Y12" s="98"/>
      <c r="Z12" s="102">
        <f t="shared" ref="Z12:Z45" si="0">SUM(B12:M12)</f>
        <v>99.999799999999979</v>
      </c>
    </row>
    <row r="13" spans="1:26" x14ac:dyDescent="0.25">
      <c r="A13" s="90">
        <v>3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110"/>
      <c r="O13" s="143"/>
      <c r="P13" s="144"/>
      <c r="Q13" s="145"/>
      <c r="R13" s="144"/>
      <c r="S13" s="145"/>
      <c r="T13" s="86"/>
      <c r="U13" s="88"/>
      <c r="V13" s="19"/>
      <c r="W13" s="85"/>
      <c r="X13" s="46"/>
      <c r="Y13" s="98"/>
      <c r="Z13" s="102">
        <f t="shared" si="0"/>
        <v>0</v>
      </c>
    </row>
    <row r="14" spans="1:26" x14ac:dyDescent="0.25">
      <c r="A14" s="90">
        <v>4</v>
      </c>
      <c r="B14" s="85">
        <v>93.8035</v>
      </c>
      <c r="C14" s="85">
        <v>3.1892999999999998</v>
      </c>
      <c r="D14" s="85">
        <v>0.93730000000000002</v>
      </c>
      <c r="E14" s="85">
        <v>0.125</v>
      </c>
      <c r="F14" s="85">
        <v>0.1404</v>
      </c>
      <c r="G14" s="85">
        <v>1.5E-3</v>
      </c>
      <c r="H14" s="85">
        <v>2.9399999999999999E-2</v>
      </c>
      <c r="I14" s="85">
        <v>2.3599999999999999E-2</v>
      </c>
      <c r="J14" s="85">
        <v>2.4500000000000001E-2</v>
      </c>
      <c r="K14" s="85">
        <v>8.3999999999999995E-3</v>
      </c>
      <c r="L14" s="85">
        <v>1.4629000000000001</v>
      </c>
      <c r="M14" s="85">
        <v>0.25419999999999998</v>
      </c>
      <c r="N14" s="110">
        <v>0.71489999999999998</v>
      </c>
      <c r="O14" s="143">
        <v>34.466999999999999</v>
      </c>
      <c r="P14" s="144">
        <v>8232</v>
      </c>
      <c r="Q14" s="145">
        <v>38.184699999999999</v>
      </c>
      <c r="R14" s="144">
        <v>9120</v>
      </c>
      <c r="S14" s="145">
        <v>49.563899999999997</v>
      </c>
      <c r="T14" s="86"/>
      <c r="U14" s="88"/>
      <c r="V14" s="19"/>
      <c r="W14" s="85"/>
      <c r="X14" s="46"/>
      <c r="Y14" s="98"/>
      <c r="Z14" s="102">
        <f t="shared" si="0"/>
        <v>99.999999999999986</v>
      </c>
    </row>
    <row r="15" spans="1:26" x14ac:dyDescent="0.25">
      <c r="A15" s="90">
        <v>5</v>
      </c>
      <c r="B15" s="85">
        <v>93.552000000000007</v>
      </c>
      <c r="C15" s="85">
        <v>3.2551999999999999</v>
      </c>
      <c r="D15" s="85">
        <v>0.9093</v>
      </c>
      <c r="E15" s="85">
        <v>0.11559999999999999</v>
      </c>
      <c r="F15" s="85">
        <v>0.1338</v>
      </c>
      <c r="G15" s="85">
        <v>1.4E-3</v>
      </c>
      <c r="H15" s="85">
        <v>2.8799999999999999E-2</v>
      </c>
      <c r="I15" s="85">
        <v>2.3400000000000001E-2</v>
      </c>
      <c r="J15" s="85">
        <v>2.53E-2</v>
      </c>
      <c r="K15" s="85">
        <v>9.5999999999999992E-3</v>
      </c>
      <c r="L15" s="85">
        <v>1.6979</v>
      </c>
      <c r="M15" s="85">
        <v>0.2477</v>
      </c>
      <c r="N15" s="110">
        <v>0.71579999999999999</v>
      </c>
      <c r="O15" s="143">
        <v>34.380400000000002</v>
      </c>
      <c r="P15" s="144">
        <v>8212</v>
      </c>
      <c r="Q15" s="145">
        <v>38.088900000000002</v>
      </c>
      <c r="R15" s="144">
        <v>9097</v>
      </c>
      <c r="S15" s="145">
        <v>49.409199999999998</v>
      </c>
      <c r="T15" s="86"/>
      <c r="U15" s="88"/>
      <c r="V15" s="46"/>
      <c r="W15" s="85"/>
      <c r="X15" s="46"/>
      <c r="Y15" s="98"/>
      <c r="Z15" s="102">
        <f t="shared" si="0"/>
        <v>100.00000000000001</v>
      </c>
    </row>
    <row r="16" spans="1:26" x14ac:dyDescent="0.25">
      <c r="A16" s="90">
        <v>6</v>
      </c>
      <c r="B16" s="85">
        <v>93.9863</v>
      </c>
      <c r="C16" s="85">
        <v>3.0891999999999999</v>
      </c>
      <c r="D16" s="85">
        <v>0.94730000000000003</v>
      </c>
      <c r="E16" s="85">
        <v>0.12989999999999999</v>
      </c>
      <c r="F16" s="85">
        <v>0.1467</v>
      </c>
      <c r="G16" s="85">
        <v>1.6000000000000001E-3</v>
      </c>
      <c r="H16" s="85">
        <v>3.1600000000000003E-2</v>
      </c>
      <c r="I16" s="85">
        <v>2.5600000000000001E-2</v>
      </c>
      <c r="J16" s="85">
        <v>2.76E-2</v>
      </c>
      <c r="K16" s="85">
        <v>8.3000000000000001E-3</v>
      </c>
      <c r="L16" s="85">
        <v>1.3399000000000001</v>
      </c>
      <c r="M16" s="85">
        <v>0.26600000000000001</v>
      </c>
      <c r="N16" s="110">
        <v>0.71430000000000005</v>
      </c>
      <c r="O16" s="143">
        <v>34.500399999999999</v>
      </c>
      <c r="P16" s="144">
        <v>8240</v>
      </c>
      <c r="Q16" s="145">
        <v>38.222000000000001</v>
      </c>
      <c r="R16" s="144">
        <v>9129</v>
      </c>
      <c r="S16" s="145">
        <v>49.631500000000003</v>
      </c>
      <c r="T16" s="86"/>
      <c r="U16" s="88"/>
      <c r="V16" s="19" t="s">
        <v>60</v>
      </c>
      <c r="W16" s="85">
        <v>2.9999999999999997E-4</v>
      </c>
      <c r="X16" s="46"/>
      <c r="Y16" s="98"/>
      <c r="Z16" s="102">
        <f t="shared" si="0"/>
        <v>100.00000000000001</v>
      </c>
    </row>
    <row r="17" spans="1:42" x14ac:dyDescent="0.25">
      <c r="A17" s="90">
        <v>7</v>
      </c>
      <c r="B17" s="85">
        <v>93.914500000000004</v>
      </c>
      <c r="C17" s="85">
        <v>3.1006</v>
      </c>
      <c r="D17" s="85">
        <v>0.91479999999999995</v>
      </c>
      <c r="E17" s="85">
        <v>0.1164</v>
      </c>
      <c r="F17" s="85">
        <v>0.1323</v>
      </c>
      <c r="G17" s="85">
        <v>1.4E-3</v>
      </c>
      <c r="H17" s="85">
        <v>2.7300000000000001E-2</v>
      </c>
      <c r="I17" s="85">
        <v>2.2100000000000002E-2</v>
      </c>
      <c r="J17" s="85">
        <v>2.3400000000000001E-2</v>
      </c>
      <c r="K17" s="85">
        <v>8.3999999999999995E-3</v>
      </c>
      <c r="L17" s="85">
        <v>1.4913000000000001</v>
      </c>
      <c r="M17" s="85">
        <v>0.2475</v>
      </c>
      <c r="N17" s="110">
        <v>0.71379999999999999</v>
      </c>
      <c r="O17" s="143">
        <v>34.406599999999997</v>
      </c>
      <c r="P17" s="144">
        <v>8218</v>
      </c>
      <c r="Q17" s="145">
        <v>38.119700000000002</v>
      </c>
      <c r="R17" s="144">
        <v>9105</v>
      </c>
      <c r="S17" s="145">
        <v>49.518799999999999</v>
      </c>
      <c r="T17" s="86"/>
      <c r="U17" s="88"/>
      <c r="V17" s="19"/>
      <c r="W17" s="85"/>
      <c r="X17" s="19"/>
      <c r="Y17" s="99"/>
      <c r="Z17" s="102">
        <f t="shared" si="0"/>
        <v>99.999999999999986</v>
      </c>
    </row>
    <row r="18" spans="1:42" x14ac:dyDescent="0.25">
      <c r="A18" s="90">
        <v>8</v>
      </c>
      <c r="B18" s="85">
        <v>93.941699999999997</v>
      </c>
      <c r="C18" s="85">
        <v>3.0861999999999998</v>
      </c>
      <c r="D18" s="85">
        <v>0.92330000000000001</v>
      </c>
      <c r="E18" s="85">
        <v>0.12280000000000001</v>
      </c>
      <c r="F18" s="85">
        <v>0.1431</v>
      </c>
      <c r="G18" s="85">
        <v>1.5E-3</v>
      </c>
      <c r="H18" s="85">
        <v>3.0200000000000001E-2</v>
      </c>
      <c r="I18" s="85">
        <v>2.46E-2</v>
      </c>
      <c r="J18" s="85">
        <v>2.7199999999999998E-2</v>
      </c>
      <c r="K18" s="85">
        <v>8.8999999999999999E-3</v>
      </c>
      <c r="L18" s="85">
        <v>1.4136</v>
      </c>
      <c r="M18" s="85">
        <v>0.27700000000000002</v>
      </c>
      <c r="N18" s="110">
        <v>0.71430000000000005</v>
      </c>
      <c r="O18" s="143">
        <v>34.447099999999999</v>
      </c>
      <c r="P18" s="144">
        <v>8228</v>
      </c>
      <c r="Q18" s="145">
        <v>38.163699999999999</v>
      </c>
      <c r="R18" s="144">
        <v>9115</v>
      </c>
      <c r="S18" s="145">
        <v>49.558</v>
      </c>
      <c r="T18" s="86"/>
      <c r="U18" s="88"/>
      <c r="V18" s="19"/>
      <c r="W18" s="85"/>
      <c r="X18" s="46"/>
      <c r="Y18" s="98"/>
      <c r="Z18" s="102">
        <f t="shared" si="0"/>
        <v>100.00009999999999</v>
      </c>
    </row>
    <row r="19" spans="1:42" x14ac:dyDescent="0.25">
      <c r="A19" s="90">
        <v>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110"/>
      <c r="O19" s="143"/>
      <c r="P19" s="144"/>
      <c r="Q19" s="145"/>
      <c r="R19" s="144"/>
      <c r="S19" s="145"/>
      <c r="T19" s="86"/>
      <c r="U19" s="88"/>
      <c r="V19" s="19"/>
      <c r="W19" s="85"/>
      <c r="X19" s="46"/>
      <c r="Y19" s="98"/>
      <c r="Z19" s="102">
        <f t="shared" si="0"/>
        <v>0</v>
      </c>
    </row>
    <row r="20" spans="1:42" x14ac:dyDescent="0.25">
      <c r="A20" s="90">
        <v>10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110"/>
      <c r="O20" s="143"/>
      <c r="P20" s="144"/>
      <c r="Q20" s="145"/>
      <c r="R20" s="144"/>
      <c r="S20" s="145"/>
      <c r="T20" s="86"/>
      <c r="U20" s="88"/>
      <c r="V20" s="19"/>
      <c r="W20" s="86"/>
      <c r="X20" s="46"/>
      <c r="Y20" s="98"/>
      <c r="Z20" s="102">
        <f t="shared" si="0"/>
        <v>0</v>
      </c>
    </row>
    <row r="21" spans="1:42" x14ac:dyDescent="0.25">
      <c r="A21" s="90">
        <v>11</v>
      </c>
      <c r="B21" s="85">
        <v>94.538200000000003</v>
      </c>
      <c r="C21" s="85">
        <v>2.8631000000000002</v>
      </c>
      <c r="D21" s="85">
        <v>0.85119999999999996</v>
      </c>
      <c r="E21" s="85">
        <v>0.11890000000000001</v>
      </c>
      <c r="F21" s="85">
        <v>0.13489999999999999</v>
      </c>
      <c r="G21" s="85">
        <v>1.6000000000000001E-3</v>
      </c>
      <c r="H21" s="85">
        <v>2.9600000000000001E-2</v>
      </c>
      <c r="I21" s="85">
        <v>2.4199999999999999E-2</v>
      </c>
      <c r="J21" s="85">
        <v>2.76E-2</v>
      </c>
      <c r="K21" s="85">
        <v>8.2000000000000007E-3</v>
      </c>
      <c r="L21" s="85">
        <v>1.1658999999999999</v>
      </c>
      <c r="M21" s="85">
        <v>0.2366</v>
      </c>
      <c r="N21" s="110">
        <v>0.71020000000000005</v>
      </c>
      <c r="O21" s="143">
        <v>34.438200000000002</v>
      </c>
      <c r="P21" s="144">
        <v>8225</v>
      </c>
      <c r="Q21" s="145">
        <v>38.158000000000001</v>
      </c>
      <c r="R21" s="144">
        <v>9114</v>
      </c>
      <c r="S21" s="145">
        <v>49.692900000000002</v>
      </c>
      <c r="T21" s="86"/>
      <c r="U21" s="88"/>
      <c r="V21" s="19"/>
      <c r="W21" s="85"/>
      <c r="X21" s="46"/>
      <c r="Y21" s="98"/>
      <c r="Z21" s="102">
        <f t="shared" si="0"/>
        <v>100</v>
      </c>
    </row>
    <row r="22" spans="1:42" x14ac:dyDescent="0.25">
      <c r="A22" s="90">
        <v>12</v>
      </c>
      <c r="B22" s="85">
        <v>93.961399999999998</v>
      </c>
      <c r="C22" s="85">
        <v>3.2686999999999999</v>
      </c>
      <c r="D22" s="85">
        <v>0.90969999999999995</v>
      </c>
      <c r="E22" s="85">
        <v>0.44590000000000002</v>
      </c>
      <c r="F22" s="85">
        <v>0.13189999999999999</v>
      </c>
      <c r="G22" s="85">
        <v>1.5E-3</v>
      </c>
      <c r="H22" s="85">
        <v>2.75E-2</v>
      </c>
      <c r="I22" s="85">
        <v>2.23E-2</v>
      </c>
      <c r="J22" s="85">
        <v>2.4E-2</v>
      </c>
      <c r="K22" s="85">
        <v>8.3000000000000001E-3</v>
      </c>
      <c r="L22" s="85">
        <v>1.2991999999999999</v>
      </c>
      <c r="M22" s="85">
        <v>0.2296</v>
      </c>
      <c r="N22" s="110">
        <v>0.71350000000000002</v>
      </c>
      <c r="O22" s="143">
        <v>34.518999999999998</v>
      </c>
      <c r="P22" s="144">
        <v>8245</v>
      </c>
      <c r="Q22" s="145">
        <v>38.242800000000003</v>
      </c>
      <c r="R22" s="144">
        <v>9134</v>
      </c>
      <c r="S22" s="145">
        <v>49.686500000000002</v>
      </c>
      <c r="T22" s="86"/>
      <c r="U22" s="88"/>
      <c r="V22" s="19"/>
      <c r="W22" s="85"/>
      <c r="X22" s="46" t="s">
        <v>60</v>
      </c>
      <c r="Y22" s="98"/>
      <c r="Z22" s="102">
        <f t="shared" si="0"/>
        <v>100.33</v>
      </c>
    </row>
    <row r="23" spans="1:42" x14ac:dyDescent="0.25">
      <c r="A23" s="90">
        <v>13</v>
      </c>
      <c r="B23" s="85">
        <v>94.460099999999997</v>
      </c>
      <c r="C23" s="85">
        <v>2.8336000000000001</v>
      </c>
      <c r="D23" s="85">
        <v>0.81850000000000001</v>
      </c>
      <c r="E23" s="85">
        <v>0.1157</v>
      </c>
      <c r="F23" s="85">
        <v>0.1308</v>
      </c>
      <c r="G23" s="85">
        <v>1.6000000000000001E-3</v>
      </c>
      <c r="H23" s="85">
        <v>2.7900000000000001E-2</v>
      </c>
      <c r="I23" s="85">
        <v>2.24E-2</v>
      </c>
      <c r="J23" s="85">
        <v>2.3599999999999999E-2</v>
      </c>
      <c r="K23" s="85">
        <v>8.9999999999999993E-3</v>
      </c>
      <c r="L23" s="85">
        <v>1.3458000000000001</v>
      </c>
      <c r="M23" s="85">
        <v>0.21099999999999999</v>
      </c>
      <c r="N23" s="110">
        <v>0.70989999999999998</v>
      </c>
      <c r="O23" s="143">
        <v>34.347000000000001</v>
      </c>
      <c r="P23" s="144">
        <v>8204</v>
      </c>
      <c r="Q23" s="145">
        <v>38.058300000000003</v>
      </c>
      <c r="R23" s="144">
        <v>9090</v>
      </c>
      <c r="S23" s="145">
        <v>49.572899999999997</v>
      </c>
      <c r="T23" s="86"/>
      <c r="U23" s="88"/>
      <c r="V23" s="19"/>
      <c r="W23" s="85"/>
      <c r="X23" s="46"/>
      <c r="Y23" s="98"/>
      <c r="Z23" s="102">
        <f t="shared" si="0"/>
        <v>100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90">
        <v>14</v>
      </c>
      <c r="B24" s="85">
        <v>95.0822</v>
      </c>
      <c r="C24" s="85">
        <v>2.4773999999999998</v>
      </c>
      <c r="D24" s="85">
        <v>0.77690000000000003</v>
      </c>
      <c r="E24" s="85">
        <v>0.11700000000000001</v>
      </c>
      <c r="F24" s="85">
        <v>0.13059999999999999</v>
      </c>
      <c r="G24" s="85">
        <v>1.6000000000000001E-3</v>
      </c>
      <c r="H24" s="85">
        <v>2.9000000000000001E-2</v>
      </c>
      <c r="I24" s="85">
        <v>2.35E-2</v>
      </c>
      <c r="J24" s="85">
        <v>2.4899999999999999E-2</v>
      </c>
      <c r="K24" s="85">
        <v>8.3999999999999995E-3</v>
      </c>
      <c r="L24" s="85">
        <v>1.1153</v>
      </c>
      <c r="M24" s="85">
        <v>0.2132</v>
      </c>
      <c r="N24" s="110">
        <v>0.70630000000000004</v>
      </c>
      <c r="O24" s="143">
        <v>34.323599999999999</v>
      </c>
      <c r="P24" s="144">
        <v>8196</v>
      </c>
      <c r="Q24" s="145">
        <v>38.025500000000001</v>
      </c>
      <c r="R24" s="144">
        <v>9082</v>
      </c>
      <c r="S24" s="145">
        <v>49.656100000000002</v>
      </c>
      <c r="T24" s="86"/>
      <c r="U24" s="88"/>
      <c r="V24" s="19"/>
      <c r="W24" s="86"/>
      <c r="X24" s="19"/>
      <c r="Y24" s="99"/>
      <c r="Z24" s="102">
        <f t="shared" si="0"/>
        <v>100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90">
        <v>15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110"/>
      <c r="O25" s="143"/>
      <c r="P25" s="144"/>
      <c r="Q25" s="146"/>
      <c r="R25" s="144"/>
      <c r="S25" s="146"/>
      <c r="T25" s="86"/>
      <c r="U25" s="88"/>
      <c r="V25" s="19"/>
      <c r="W25" s="85"/>
      <c r="X25" s="46"/>
      <c r="Y25" s="98"/>
      <c r="Z25" s="102">
        <f t="shared" si="0"/>
        <v>0</v>
      </c>
      <c r="AA25" s="7"/>
      <c r="AB25" s="7"/>
      <c r="AC25" s="7"/>
      <c r="AD25" s="7"/>
      <c r="AE25" s="7"/>
      <c r="AF25" s="7"/>
      <c r="AG25" s="7"/>
      <c r="AH25" s="7"/>
      <c r="AI25" s="7"/>
      <c r="AJ25" s="8"/>
      <c r="AK25" s="7"/>
      <c r="AL25" s="17"/>
      <c r="AM25" s="17"/>
      <c r="AN25" s="9"/>
      <c r="AO25" s="9"/>
      <c r="AP25" s="9"/>
    </row>
    <row r="26" spans="1:42" x14ac:dyDescent="0.25">
      <c r="A26" s="90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110"/>
      <c r="O26" s="143"/>
      <c r="P26" s="144"/>
      <c r="Q26" s="145"/>
      <c r="R26" s="144"/>
      <c r="S26" s="145"/>
      <c r="T26" s="86"/>
      <c r="U26" s="88"/>
      <c r="V26" s="19"/>
      <c r="W26" s="85"/>
      <c r="X26" s="46"/>
      <c r="Y26" s="98"/>
      <c r="Z26" s="102">
        <f t="shared" si="0"/>
        <v>0</v>
      </c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7"/>
      <c r="AL26" s="17"/>
      <c r="AM26" s="17"/>
      <c r="AN26" s="9"/>
      <c r="AO26" s="9"/>
      <c r="AP26" s="9"/>
    </row>
    <row r="27" spans="1:42" x14ac:dyDescent="0.25">
      <c r="A27" s="90">
        <v>17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110"/>
      <c r="O27" s="143"/>
      <c r="P27" s="144"/>
      <c r="Q27" s="145"/>
      <c r="R27" s="144"/>
      <c r="S27" s="145"/>
      <c r="T27" s="86"/>
      <c r="U27" s="88"/>
      <c r="V27" s="19"/>
      <c r="W27" s="85"/>
      <c r="X27" s="46"/>
      <c r="Y27" s="98"/>
      <c r="Z27" s="102">
        <f t="shared" si="0"/>
        <v>0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x14ac:dyDescent="0.25">
      <c r="A28" s="90">
        <v>18</v>
      </c>
      <c r="B28" s="85">
        <v>92.038799999999995</v>
      </c>
      <c r="C28" s="85">
        <v>3.7139000000000002</v>
      </c>
      <c r="D28" s="85">
        <v>0.90290000000000004</v>
      </c>
      <c r="E28" s="85">
        <v>9.3799999999999994E-2</v>
      </c>
      <c r="F28" s="85">
        <v>0.1215</v>
      </c>
      <c r="G28" s="85">
        <v>1.1000000000000001E-3</v>
      </c>
      <c r="H28" s="85">
        <v>2.46E-2</v>
      </c>
      <c r="I28" s="85">
        <v>2.01E-2</v>
      </c>
      <c r="J28" s="85">
        <v>2.24E-2</v>
      </c>
      <c r="K28" s="85">
        <v>8.9999999999999993E-3</v>
      </c>
      <c r="L28" s="85">
        <v>2.7999000000000001</v>
      </c>
      <c r="M28" s="85">
        <v>0.252</v>
      </c>
      <c r="N28" s="110">
        <v>0.72299999999999998</v>
      </c>
      <c r="O28" s="143">
        <v>34.0886</v>
      </c>
      <c r="P28" s="144">
        <v>8142</v>
      </c>
      <c r="Q28" s="145">
        <v>37.762</v>
      </c>
      <c r="R28" s="144">
        <v>9019</v>
      </c>
      <c r="S28" s="145">
        <v>48.738100000000003</v>
      </c>
      <c r="T28" s="86"/>
      <c r="U28" s="88"/>
      <c r="V28" s="19"/>
      <c r="W28" s="86"/>
      <c r="X28" s="46"/>
      <c r="Y28" s="98"/>
      <c r="Z28" s="102">
        <f t="shared" si="0"/>
        <v>99.999999999999986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90">
        <v>19</v>
      </c>
      <c r="B29" s="85">
        <v>91.909599999999998</v>
      </c>
      <c r="C29" s="85">
        <v>3.7744</v>
      </c>
      <c r="D29" s="85">
        <v>0.89029999999999998</v>
      </c>
      <c r="E29" s="85">
        <v>8.8700000000000001E-2</v>
      </c>
      <c r="F29" s="85">
        <v>0.1154</v>
      </c>
      <c r="G29" s="85">
        <v>1E-3</v>
      </c>
      <c r="H29" s="85">
        <v>2E-3</v>
      </c>
      <c r="I29" s="85">
        <v>2.1899999999999999E-2</v>
      </c>
      <c r="J29" s="85">
        <v>9.4999999999999998E-3</v>
      </c>
      <c r="K29" s="85">
        <v>9.4999999999999998E-3</v>
      </c>
      <c r="L29" s="85">
        <v>2.8963999999999999</v>
      </c>
      <c r="M29" s="85">
        <v>0.24679999999999999</v>
      </c>
      <c r="N29" s="110">
        <v>0.72340000000000004</v>
      </c>
      <c r="O29" s="143">
        <v>34.057600000000001</v>
      </c>
      <c r="P29" s="144">
        <v>8135</v>
      </c>
      <c r="Q29" s="145">
        <v>37.727600000000002</v>
      </c>
      <c r="R29" s="144">
        <v>9011</v>
      </c>
      <c r="S29" s="145">
        <v>48.679900000000004</v>
      </c>
      <c r="T29" s="86">
        <v>-12.5</v>
      </c>
      <c r="U29" s="88">
        <v>-4.8</v>
      </c>
      <c r="V29" s="46"/>
      <c r="W29" s="85"/>
      <c r="X29" s="46"/>
      <c r="Y29" s="98"/>
      <c r="Z29" s="102">
        <f t="shared" si="0"/>
        <v>99.965499999999992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90">
        <v>20</v>
      </c>
      <c r="B30" s="85">
        <v>92.483000000000004</v>
      </c>
      <c r="C30" s="85">
        <v>3.6779000000000002</v>
      </c>
      <c r="D30" s="85">
        <v>0.97460000000000002</v>
      </c>
      <c r="E30" s="85">
        <v>0.1114</v>
      </c>
      <c r="F30" s="85">
        <v>0.13370000000000001</v>
      </c>
      <c r="G30" s="85">
        <v>1.2999999999999999E-3</v>
      </c>
      <c r="H30" s="85">
        <v>2.7300000000000001E-2</v>
      </c>
      <c r="I30" s="85">
        <v>2.18E-2</v>
      </c>
      <c r="J30" s="85">
        <v>2.3E-2</v>
      </c>
      <c r="K30" s="85">
        <v>8.0000000000000002E-3</v>
      </c>
      <c r="L30" s="85">
        <v>2.2791999999999999</v>
      </c>
      <c r="M30" s="85">
        <v>0.25890000000000002</v>
      </c>
      <c r="N30" s="110">
        <v>0.7218</v>
      </c>
      <c r="O30" s="143">
        <v>34.317500000000003</v>
      </c>
      <c r="P30" s="144">
        <v>8197</v>
      </c>
      <c r="Q30" s="145">
        <v>38.0139</v>
      </c>
      <c r="R30" s="144">
        <v>9079</v>
      </c>
      <c r="S30" s="145">
        <v>49.105200000000004</v>
      </c>
      <c r="T30" s="86">
        <v>-14.6</v>
      </c>
      <c r="U30" s="88">
        <v>-7.8</v>
      </c>
      <c r="V30" s="19" t="s">
        <v>60</v>
      </c>
      <c r="W30" s="85">
        <v>2.0000000000000001E-4</v>
      </c>
      <c r="X30" s="19"/>
      <c r="Y30" s="99"/>
      <c r="Z30" s="102">
        <f t="shared" si="0"/>
        <v>100.00009999999999</v>
      </c>
    </row>
    <row r="31" spans="1:42" x14ac:dyDescent="0.25">
      <c r="A31" s="90">
        <v>21</v>
      </c>
      <c r="B31" s="85">
        <v>92.245400000000004</v>
      </c>
      <c r="C31" s="85">
        <v>3.7242000000000002</v>
      </c>
      <c r="D31" s="85">
        <v>0.82140000000000002</v>
      </c>
      <c r="E31" s="85">
        <v>7.7899999999999997E-2</v>
      </c>
      <c r="F31" s="85">
        <v>0.1038</v>
      </c>
      <c r="G31" s="85">
        <v>8.9999999999999998E-4</v>
      </c>
      <c r="H31" s="85">
        <v>2.1000000000000001E-2</v>
      </c>
      <c r="I31" s="85">
        <v>1.7399999999999999E-2</v>
      </c>
      <c r="J31" s="85">
        <v>1.77E-2</v>
      </c>
      <c r="K31" s="85">
        <v>8.6E-3</v>
      </c>
      <c r="L31" s="85">
        <v>2.7614999999999998</v>
      </c>
      <c r="M31" s="85">
        <v>0.20019999999999999</v>
      </c>
      <c r="N31" s="110">
        <v>0.72050000000000003</v>
      </c>
      <c r="O31" s="143">
        <v>34.040399999999998</v>
      </c>
      <c r="P31" s="144">
        <v>8130</v>
      </c>
      <c r="Q31" s="145">
        <v>37.711599999999997</v>
      </c>
      <c r="R31" s="144">
        <v>9007</v>
      </c>
      <c r="S31" s="145">
        <v>48.76</v>
      </c>
      <c r="T31" s="86">
        <v>-15.7</v>
      </c>
      <c r="U31" s="88">
        <v>-8</v>
      </c>
      <c r="V31" s="19"/>
      <c r="W31" s="85"/>
      <c r="X31" s="46"/>
      <c r="Y31" s="98"/>
      <c r="Z31" s="102">
        <f t="shared" si="0"/>
        <v>100</v>
      </c>
    </row>
    <row r="32" spans="1:42" x14ac:dyDescent="0.25">
      <c r="A32" s="90">
        <v>22</v>
      </c>
      <c r="B32" s="85">
        <v>94.4285</v>
      </c>
      <c r="C32" s="85">
        <v>3.1076999999999999</v>
      </c>
      <c r="D32" s="85">
        <v>1.0478000000000001</v>
      </c>
      <c r="E32" s="85">
        <v>0.17349999999999999</v>
      </c>
      <c r="F32" s="85">
        <v>0.1792</v>
      </c>
      <c r="G32" s="85">
        <v>2.0999999999999999E-3</v>
      </c>
      <c r="H32" s="85">
        <v>3.8699999999999998E-2</v>
      </c>
      <c r="I32" s="85">
        <v>3.0300000000000001E-2</v>
      </c>
      <c r="J32" s="85">
        <v>3.3000000000000002E-2</v>
      </c>
      <c r="K32" s="85">
        <v>6.7000000000000002E-3</v>
      </c>
      <c r="L32" s="85">
        <v>0.67110000000000003</v>
      </c>
      <c r="M32" s="85">
        <v>0.28129999999999999</v>
      </c>
      <c r="N32" s="110">
        <v>0.71430000000000005</v>
      </c>
      <c r="O32" s="143">
        <v>34.855699999999999</v>
      </c>
      <c r="P32" s="144">
        <v>8325</v>
      </c>
      <c r="Q32" s="145">
        <v>38.610999999999997</v>
      </c>
      <c r="R32" s="144">
        <v>9222</v>
      </c>
      <c r="S32" s="145">
        <v>50.139499999999998</v>
      </c>
      <c r="T32" s="86"/>
      <c r="U32" s="88"/>
      <c r="V32" s="19"/>
      <c r="W32" s="85"/>
      <c r="X32" s="46"/>
      <c r="Y32" s="98"/>
      <c r="Z32" s="102">
        <f t="shared" si="0"/>
        <v>99.999899999999982</v>
      </c>
    </row>
    <row r="33" spans="1:42" x14ac:dyDescent="0.25">
      <c r="A33" s="90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110"/>
      <c r="O33" s="147"/>
      <c r="P33" s="144"/>
      <c r="Q33" s="145"/>
      <c r="R33" s="144"/>
      <c r="S33" s="145"/>
      <c r="T33" s="86"/>
      <c r="U33" s="88"/>
      <c r="V33" s="19"/>
      <c r="W33" s="85"/>
      <c r="X33" s="46"/>
      <c r="Y33" s="98"/>
      <c r="Z33" s="102">
        <f t="shared" si="0"/>
        <v>0</v>
      </c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x14ac:dyDescent="0.25">
      <c r="A34" s="90">
        <v>24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110"/>
      <c r="O34" s="147"/>
      <c r="P34" s="144"/>
      <c r="Q34" s="145"/>
      <c r="R34" s="144"/>
      <c r="S34" s="145"/>
      <c r="T34" s="86"/>
      <c r="U34" s="88"/>
      <c r="V34" s="19"/>
      <c r="W34" s="90"/>
      <c r="X34" s="46"/>
      <c r="Y34" s="98"/>
      <c r="Z34" s="102">
        <f t="shared" si="0"/>
        <v>0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90">
        <v>25</v>
      </c>
      <c r="B35" s="85">
        <v>94.391900000000007</v>
      </c>
      <c r="C35" s="85">
        <v>3.1454</v>
      </c>
      <c r="D35" s="85">
        <v>1.0506</v>
      </c>
      <c r="E35" s="85">
        <v>0.1716</v>
      </c>
      <c r="F35" s="85">
        <v>0.1769</v>
      </c>
      <c r="G35" s="85">
        <v>2E-3</v>
      </c>
      <c r="H35" s="85">
        <v>3.7499999999999999E-2</v>
      </c>
      <c r="I35" s="85">
        <v>2.9600000000000001E-2</v>
      </c>
      <c r="J35" s="85">
        <v>3.0499999999999999E-2</v>
      </c>
      <c r="K35" s="85">
        <v>7.3000000000000001E-3</v>
      </c>
      <c r="L35" s="85">
        <v>0.67110000000000003</v>
      </c>
      <c r="M35" s="85">
        <v>0.2858</v>
      </c>
      <c r="N35" s="110">
        <v>0.71440000000000003</v>
      </c>
      <c r="O35" s="143">
        <v>34.856699999999996</v>
      </c>
      <c r="P35" s="148">
        <v>8325</v>
      </c>
      <c r="Q35" s="145">
        <v>38.612000000000002</v>
      </c>
      <c r="R35" s="144">
        <v>9222</v>
      </c>
      <c r="S35" s="145">
        <v>50.136800000000001</v>
      </c>
      <c r="T35" s="86">
        <v>-15.2</v>
      </c>
      <c r="U35" s="88">
        <v>-8.1</v>
      </c>
      <c r="V35" s="19"/>
      <c r="W35" s="85"/>
      <c r="X35" s="46"/>
      <c r="Y35" s="98"/>
      <c r="Z35" s="102">
        <f t="shared" si="0"/>
        <v>100.00019999999999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90">
        <v>26</v>
      </c>
      <c r="B36" s="85">
        <v>94.2303</v>
      </c>
      <c r="C36" s="85">
        <v>3.2364999999999999</v>
      </c>
      <c r="D36" s="85">
        <v>1.0805</v>
      </c>
      <c r="E36" s="85">
        <v>0.17780000000000001</v>
      </c>
      <c r="F36" s="85">
        <v>0.18440000000000001</v>
      </c>
      <c r="G36" s="85">
        <v>2.0999999999999999E-3</v>
      </c>
      <c r="H36" s="85">
        <v>3.95E-2</v>
      </c>
      <c r="I36" s="85">
        <v>3.1099999999999999E-2</v>
      </c>
      <c r="J36" s="85">
        <v>3.2399999999999998E-2</v>
      </c>
      <c r="K36" s="85">
        <v>6.7000000000000002E-3</v>
      </c>
      <c r="L36" s="85">
        <v>0.68140000000000001</v>
      </c>
      <c r="M36" s="85">
        <v>0.29720000000000002</v>
      </c>
      <c r="N36" s="110">
        <v>0.71579999999999999</v>
      </c>
      <c r="O36" s="143">
        <v>34.905999999999999</v>
      </c>
      <c r="P36" s="148">
        <v>8337</v>
      </c>
      <c r="Q36" s="145">
        <v>38.664499999999997</v>
      </c>
      <c r="R36" s="144">
        <v>9235</v>
      </c>
      <c r="S36" s="145">
        <v>50.154000000000003</v>
      </c>
      <c r="T36" s="86">
        <v>-15.2</v>
      </c>
      <c r="U36" s="88">
        <v>-8.1999999999999993</v>
      </c>
      <c r="V36" s="19"/>
      <c r="W36" s="85"/>
      <c r="X36" s="46"/>
      <c r="Y36" s="98"/>
      <c r="Z36" s="102">
        <f t="shared" si="0"/>
        <v>99.999899999999997</v>
      </c>
    </row>
    <row r="37" spans="1:42" x14ac:dyDescent="0.25">
      <c r="A37" s="90">
        <v>27</v>
      </c>
      <c r="B37" s="85">
        <v>94.279499999999999</v>
      </c>
      <c r="C37" s="85">
        <v>3.2006000000000001</v>
      </c>
      <c r="D37" s="85">
        <v>1.0644</v>
      </c>
      <c r="E37" s="85">
        <v>0.1734</v>
      </c>
      <c r="F37" s="85">
        <v>0.18110000000000001</v>
      </c>
      <c r="G37" s="85">
        <v>2.0999999999999999E-3</v>
      </c>
      <c r="H37" s="85">
        <v>3.9300000000000002E-2</v>
      </c>
      <c r="I37" s="85">
        <v>3.09E-2</v>
      </c>
      <c r="J37" s="85">
        <v>3.3399999999999999E-2</v>
      </c>
      <c r="K37" s="85">
        <v>6.7000000000000002E-3</v>
      </c>
      <c r="L37" s="85">
        <v>0.69520000000000004</v>
      </c>
      <c r="M37" s="85">
        <v>0.29349999999999998</v>
      </c>
      <c r="N37" s="110">
        <v>0.71530000000000005</v>
      </c>
      <c r="O37" s="143">
        <v>34.8797</v>
      </c>
      <c r="P37" s="148">
        <v>8331</v>
      </c>
      <c r="Q37" s="145">
        <v>38.636299999999999</v>
      </c>
      <c r="R37" s="144">
        <v>9228</v>
      </c>
      <c r="S37" s="145">
        <v>50.134599999999999</v>
      </c>
      <c r="T37" s="86">
        <v>-15.4</v>
      </c>
      <c r="U37" s="88">
        <v>-7.4</v>
      </c>
      <c r="V37" s="19"/>
      <c r="W37" s="85"/>
      <c r="X37" s="46"/>
      <c r="Y37" s="98"/>
      <c r="Z37" s="102">
        <f t="shared" si="0"/>
        <v>100.00009999999999</v>
      </c>
    </row>
    <row r="38" spans="1:42" x14ac:dyDescent="0.25">
      <c r="A38" s="90">
        <v>28</v>
      </c>
      <c r="B38" s="85">
        <v>94.401300000000006</v>
      </c>
      <c r="C38" s="85">
        <v>3.1442000000000001</v>
      </c>
      <c r="D38" s="85">
        <v>1.0472999999999999</v>
      </c>
      <c r="E38" s="85">
        <v>0.1699</v>
      </c>
      <c r="F38" s="85">
        <v>0.17549999999999999</v>
      </c>
      <c r="G38" s="85">
        <v>2E-3</v>
      </c>
      <c r="H38" s="85">
        <v>3.7100000000000001E-2</v>
      </c>
      <c r="I38" s="85">
        <v>2.93E-2</v>
      </c>
      <c r="J38" s="85">
        <v>3.1300000000000001E-2</v>
      </c>
      <c r="K38" s="85">
        <v>6.6E-3</v>
      </c>
      <c r="L38" s="85">
        <v>0.67320000000000002</v>
      </c>
      <c r="M38" s="85">
        <v>0.2823</v>
      </c>
      <c r="N38" s="110">
        <v>0.71419999999999995</v>
      </c>
      <c r="O38" s="143">
        <v>34.853400000000001</v>
      </c>
      <c r="P38" s="148">
        <v>8325</v>
      </c>
      <c r="Q38" s="145">
        <v>38.608499999999999</v>
      </c>
      <c r="R38" s="144">
        <v>9221</v>
      </c>
      <c r="S38" s="145">
        <v>50.136699999999998</v>
      </c>
      <c r="T38" s="86">
        <v>-14.8</v>
      </c>
      <c r="U38" s="88">
        <v>-5.6</v>
      </c>
      <c r="V38" s="19"/>
      <c r="W38" s="89"/>
      <c r="X38" s="19"/>
      <c r="Y38" s="99"/>
      <c r="Z38" s="102">
        <f t="shared" si="0"/>
        <v>100.00000000000001</v>
      </c>
    </row>
    <row r="39" spans="1:42" x14ac:dyDescent="0.25">
      <c r="A39" s="90">
        <v>29</v>
      </c>
      <c r="B39" s="85">
        <v>94.653300000000002</v>
      </c>
      <c r="C39" s="85">
        <v>2.9781</v>
      </c>
      <c r="D39" s="85">
        <v>0.99839999999999995</v>
      </c>
      <c r="E39" s="85">
        <v>0.16569999999999999</v>
      </c>
      <c r="F39" s="85">
        <v>0.17219999999999999</v>
      </c>
      <c r="G39" s="85">
        <v>2.0999999999999999E-3</v>
      </c>
      <c r="H39" s="85">
        <v>3.73E-2</v>
      </c>
      <c r="I39" s="85">
        <v>2.9399999999999999E-2</v>
      </c>
      <c r="J39" s="85">
        <v>3.1099999999999999E-2</v>
      </c>
      <c r="K39" s="85">
        <v>6.7000000000000002E-3</v>
      </c>
      <c r="L39" s="85">
        <v>0.66759999999999997</v>
      </c>
      <c r="M39" s="85">
        <v>0.25819999999999999</v>
      </c>
      <c r="N39" s="110">
        <v>0.71230000000000004</v>
      </c>
      <c r="O39" s="143">
        <v>34.788499999999999</v>
      </c>
      <c r="P39" s="144">
        <v>8309</v>
      </c>
      <c r="Q39" s="145">
        <v>38.539400000000001</v>
      </c>
      <c r="R39" s="144">
        <v>9205</v>
      </c>
      <c r="S39" s="145">
        <v>50.116700000000002</v>
      </c>
      <c r="T39" s="86">
        <v>-13</v>
      </c>
      <c r="U39" s="88">
        <v>-5.2</v>
      </c>
      <c r="V39" s="19"/>
      <c r="W39" s="86"/>
      <c r="X39" s="46"/>
      <c r="Y39" s="98"/>
      <c r="Z39" s="102">
        <f t="shared" si="0"/>
        <v>100.00009999999999</v>
      </c>
    </row>
    <row r="40" spans="1:42" x14ac:dyDescent="0.25">
      <c r="A40" s="90">
        <v>29</v>
      </c>
      <c r="B40" s="85">
        <v>94.600300000000004</v>
      </c>
      <c r="C40" s="85">
        <v>3.0179999999999998</v>
      </c>
      <c r="D40" s="85">
        <v>1.103</v>
      </c>
      <c r="E40" s="85">
        <v>0.16739999999999999</v>
      </c>
      <c r="F40" s="85">
        <v>0.17299999999999999</v>
      </c>
      <c r="G40" s="85">
        <v>2.0999999999999999E-3</v>
      </c>
      <c r="H40" s="85">
        <v>3.7100000000000001E-2</v>
      </c>
      <c r="I40" s="85">
        <v>2.93E-2</v>
      </c>
      <c r="J40" s="85">
        <v>3.09E-2</v>
      </c>
      <c r="K40" s="85">
        <v>6.6E-3</v>
      </c>
      <c r="L40" s="85">
        <v>0.66190000000000004</v>
      </c>
      <c r="M40" s="85">
        <v>0.26319999999999999</v>
      </c>
      <c r="N40" s="110">
        <v>0.7127</v>
      </c>
      <c r="O40" s="143">
        <v>34.806899999999999</v>
      </c>
      <c r="P40" s="144">
        <v>8313</v>
      </c>
      <c r="Q40" s="145">
        <v>38.559100000000001</v>
      </c>
      <c r="R40" s="144">
        <v>9210</v>
      </c>
      <c r="S40" s="145">
        <v>50.127000000000002</v>
      </c>
      <c r="T40" s="86"/>
      <c r="U40" s="88"/>
      <c r="V40" s="19"/>
      <c r="W40" s="86"/>
      <c r="X40" s="46"/>
      <c r="Y40" s="98"/>
      <c r="Z40" s="102">
        <f t="shared" ref="Z40:Z41" si="1">SUM(B40:M40)</f>
        <v>100.09280000000001</v>
      </c>
    </row>
    <row r="41" spans="1:42" x14ac:dyDescent="0.25">
      <c r="A41" s="90">
        <v>30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110"/>
      <c r="O41" s="143"/>
      <c r="P41" s="144"/>
      <c r="Q41" s="145"/>
      <c r="R41" s="144"/>
      <c r="S41" s="145"/>
      <c r="T41" s="86"/>
      <c r="U41" s="88"/>
      <c r="V41" s="19"/>
      <c r="W41" s="85"/>
      <c r="X41" s="46"/>
      <c r="Y41" s="98"/>
      <c r="Z41" s="102">
        <f t="shared" si="1"/>
        <v>0</v>
      </c>
    </row>
    <row r="42" spans="1:42" x14ac:dyDescent="0.25">
      <c r="A42" s="90">
        <v>31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110"/>
      <c r="O42" s="143"/>
      <c r="P42" s="144"/>
      <c r="Q42" s="145"/>
      <c r="R42" s="144"/>
      <c r="S42" s="145"/>
      <c r="T42" s="86"/>
      <c r="U42" s="88"/>
      <c r="V42" s="19"/>
      <c r="W42" s="85"/>
      <c r="X42" s="46"/>
      <c r="Y42" s="98"/>
      <c r="Z42" s="102">
        <f t="shared" si="0"/>
        <v>0</v>
      </c>
    </row>
    <row r="43" spans="1:42" hidden="1" x14ac:dyDescent="0.25">
      <c r="A43" s="90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10"/>
      <c r="O43" s="121"/>
      <c r="P43" s="91"/>
      <c r="Q43" s="90"/>
      <c r="R43" s="91"/>
      <c r="S43" s="47"/>
      <c r="T43" s="86"/>
      <c r="U43" s="88"/>
      <c r="V43" s="19"/>
      <c r="W43" s="89"/>
      <c r="X43" s="19"/>
      <c r="Y43" s="99"/>
      <c r="Z43" s="102">
        <f t="shared" si="0"/>
        <v>0</v>
      </c>
    </row>
    <row r="44" spans="1:42" hidden="1" x14ac:dyDescent="0.25">
      <c r="A44" s="90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110"/>
      <c r="O44" s="121"/>
      <c r="P44" s="91"/>
      <c r="Q44" s="47"/>
      <c r="R44" s="91"/>
      <c r="S44" s="47"/>
      <c r="T44" s="86"/>
      <c r="U44" s="88"/>
      <c r="V44" s="19"/>
      <c r="W44" s="89"/>
      <c r="X44" s="19"/>
      <c r="Y44" s="99"/>
      <c r="Z44" s="102">
        <f t="shared" si="0"/>
        <v>0</v>
      </c>
    </row>
    <row r="45" spans="1:42" hidden="1" x14ac:dyDescent="0.25">
      <c r="A45" s="90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110"/>
      <c r="O45" s="121"/>
      <c r="P45" s="91"/>
      <c r="Q45" s="47"/>
      <c r="R45" s="91"/>
      <c r="S45" s="47"/>
      <c r="T45" s="86"/>
      <c r="U45" s="88"/>
      <c r="V45" s="19"/>
      <c r="W45" s="85"/>
      <c r="X45" s="46"/>
      <c r="Y45" s="98"/>
      <c r="Z45" s="102">
        <f t="shared" si="0"/>
        <v>0</v>
      </c>
    </row>
    <row r="46" spans="1:42" ht="7.5" customHeight="1" x14ac:dyDescent="0.25">
      <c r="A46" s="1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111"/>
      <c r="O46" s="122"/>
      <c r="P46" s="17"/>
      <c r="Q46" s="17"/>
      <c r="R46" s="17"/>
      <c r="S46" s="17"/>
      <c r="T46" s="17"/>
      <c r="U46" s="17"/>
      <c r="V46" s="9"/>
      <c r="W46" s="9"/>
      <c r="X46" s="9"/>
      <c r="Y46" s="9"/>
    </row>
    <row r="47" spans="1:42" x14ac:dyDescent="0.25">
      <c r="A47" s="2" t="s">
        <v>6</v>
      </c>
      <c r="E47" s="10" t="s">
        <v>14</v>
      </c>
      <c r="F47" s="10"/>
      <c r="G47" s="10"/>
      <c r="H47" s="10"/>
      <c r="I47" s="10"/>
      <c r="J47" s="10"/>
      <c r="K47" s="10"/>
      <c r="L47" s="10"/>
      <c r="M47" s="10"/>
      <c r="N47" s="112" t="s">
        <v>15</v>
      </c>
      <c r="O47" s="119"/>
      <c r="P47" s="11"/>
      <c r="Q47" s="11"/>
      <c r="R47" s="11"/>
      <c r="S47" s="11"/>
      <c r="T47" s="11"/>
      <c r="U47" s="11"/>
      <c r="V47" s="10"/>
      <c r="W47" s="10"/>
      <c r="X47" s="10"/>
      <c r="Y47" s="4"/>
    </row>
    <row r="48" spans="1:42" s="3" customFormat="1" ht="12.75" x14ac:dyDescent="0.2">
      <c r="A48" s="12"/>
      <c r="E48" s="13" t="s">
        <v>7</v>
      </c>
      <c r="N48" s="113" t="s">
        <v>10</v>
      </c>
      <c r="O48" s="15"/>
      <c r="P48" s="14"/>
      <c r="Q48" s="15"/>
      <c r="R48" s="15"/>
      <c r="S48" s="15" t="s">
        <v>12</v>
      </c>
      <c r="T48" s="15"/>
      <c r="U48" s="15"/>
      <c r="V48" s="13" t="s">
        <v>11</v>
      </c>
      <c r="W48" s="13"/>
      <c r="Z48" s="103"/>
    </row>
    <row r="49" spans="1:26" x14ac:dyDescent="0.25">
      <c r="A49" s="2" t="s">
        <v>8</v>
      </c>
      <c r="E49" s="10" t="s">
        <v>51</v>
      </c>
      <c r="F49" s="10"/>
      <c r="G49" s="10"/>
      <c r="H49" s="10"/>
      <c r="I49" s="10"/>
      <c r="J49" s="10"/>
      <c r="K49" s="10"/>
      <c r="L49" s="10"/>
      <c r="M49" s="10"/>
      <c r="N49" s="112" t="s">
        <v>52</v>
      </c>
      <c r="O49" s="119"/>
      <c r="P49" s="11"/>
      <c r="Q49" s="16"/>
      <c r="R49" s="16"/>
      <c r="S49" s="16"/>
      <c r="T49" s="16"/>
      <c r="U49" s="16"/>
      <c r="V49" s="6"/>
      <c r="W49" s="6"/>
      <c r="X49" s="10"/>
      <c r="Y49" s="4"/>
    </row>
    <row r="50" spans="1:26" s="3" customFormat="1" ht="12.75" x14ac:dyDescent="0.2">
      <c r="A50" s="12"/>
      <c r="E50" s="13" t="s">
        <v>9</v>
      </c>
      <c r="N50" s="113" t="s">
        <v>10</v>
      </c>
      <c r="O50" s="15"/>
      <c r="P50" s="14"/>
      <c r="Q50" s="15"/>
      <c r="R50" s="15"/>
      <c r="S50" s="15" t="s">
        <v>12</v>
      </c>
      <c r="T50" s="15"/>
      <c r="U50" s="15"/>
      <c r="V50" s="13" t="s">
        <v>11</v>
      </c>
      <c r="W50" s="13"/>
      <c r="Z50" s="103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view="pageBreakPreview" topLeftCell="A9" zoomScale="130" zoomScaleNormal="115" zoomScaleSheetLayoutView="130" workbookViewId="0">
      <selection activeCell="L11" sqref="L11"/>
    </sheetView>
  </sheetViews>
  <sheetFormatPr defaultRowHeight="15" x14ac:dyDescent="0.25"/>
  <cols>
    <col min="1" max="1" width="12.42578125" customWidth="1"/>
    <col min="2" max="8" width="9.28515625" customWidth="1"/>
    <col min="9" max="10" width="10.140625" customWidth="1"/>
    <col min="11" max="11" width="9.140625" customWidth="1"/>
    <col min="12" max="13" width="9.5703125" customWidth="1"/>
    <col min="14" max="14" width="10" customWidth="1"/>
    <col min="15" max="15" width="9.140625" style="51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9" customFormat="1" ht="24.75" customHeight="1" x14ac:dyDescent="0.2">
      <c r="A1" s="63" t="s">
        <v>33</v>
      </c>
      <c r="K1" s="40"/>
      <c r="L1" s="40"/>
    </row>
    <row r="2" spans="1:16" x14ac:dyDescent="0.25">
      <c r="C2" s="49"/>
      <c r="E2" s="52" t="s">
        <v>36</v>
      </c>
      <c r="F2" s="52"/>
      <c r="H2" s="49"/>
      <c r="I2" s="64"/>
      <c r="K2" s="49"/>
      <c r="L2" s="49"/>
      <c r="M2" s="49"/>
      <c r="N2" s="49"/>
      <c r="O2"/>
    </row>
    <row r="3" spans="1:16" x14ac:dyDescent="0.25">
      <c r="A3" s="27" t="s">
        <v>1</v>
      </c>
      <c r="B3" s="22"/>
      <c r="C3" s="45" t="s">
        <v>2</v>
      </c>
      <c r="D3" s="28"/>
      <c r="E3" s="26"/>
      <c r="F3" s="26"/>
      <c r="G3" s="23" t="s">
        <v>3</v>
      </c>
      <c r="H3" s="28" t="s">
        <v>13</v>
      </c>
      <c r="I3" s="10"/>
      <c r="K3" s="49"/>
      <c r="L3" s="49"/>
      <c r="M3" s="49"/>
      <c r="N3" s="49"/>
      <c r="O3"/>
    </row>
    <row r="4" spans="1:16" x14ac:dyDescent="0.25">
      <c r="A4" s="27" t="s">
        <v>17</v>
      </c>
      <c r="F4" s="10" t="s">
        <v>57</v>
      </c>
      <c r="G4" s="10"/>
      <c r="H4" s="10"/>
      <c r="I4" s="10"/>
      <c r="J4" s="10"/>
      <c r="K4" s="31"/>
      <c r="L4" s="31"/>
      <c r="M4" s="22"/>
      <c r="N4" s="32"/>
      <c r="O4"/>
    </row>
    <row r="5" spans="1:16" x14ac:dyDescent="0.25">
      <c r="A5" s="43" t="s">
        <v>58</v>
      </c>
      <c r="B5" s="28"/>
      <c r="C5" s="33"/>
      <c r="D5" s="28"/>
      <c r="E5" s="28"/>
      <c r="F5" s="28"/>
      <c r="G5" s="28"/>
      <c r="H5" s="28"/>
      <c r="I5" s="28"/>
      <c r="J5" s="33"/>
      <c r="K5" s="38"/>
      <c r="L5" s="38"/>
      <c r="M5" s="26"/>
      <c r="N5" s="26"/>
      <c r="O5"/>
    </row>
    <row r="6" spans="1:16" x14ac:dyDescent="0.25">
      <c r="A6" s="93" t="s">
        <v>18</v>
      </c>
      <c r="B6" s="26"/>
      <c r="C6" s="69" t="s">
        <v>35</v>
      </c>
      <c r="D6" s="10"/>
      <c r="E6" s="94" t="s">
        <v>55</v>
      </c>
      <c r="F6" s="50"/>
      <c r="J6" s="36"/>
      <c r="K6" s="38"/>
      <c r="L6" s="38"/>
      <c r="M6" s="26"/>
      <c r="N6" s="26"/>
      <c r="O6"/>
    </row>
    <row r="7" spans="1:16" ht="14.25" customHeight="1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3"/>
      <c r="L7" s="53"/>
      <c r="M7" s="53"/>
      <c r="N7" s="53"/>
    </row>
    <row r="8" spans="1:16" ht="30" customHeight="1" x14ac:dyDescent="0.25">
      <c r="A8" s="128" t="s">
        <v>4</v>
      </c>
      <c r="B8" s="137" t="s">
        <v>49</v>
      </c>
      <c r="C8" s="138"/>
      <c r="D8" s="138"/>
      <c r="E8" s="138"/>
      <c r="F8" s="138"/>
      <c r="G8" s="138"/>
      <c r="H8" s="138"/>
      <c r="I8" s="131" t="s">
        <v>37</v>
      </c>
      <c r="J8" s="132" t="s">
        <v>50</v>
      </c>
      <c r="K8" s="71"/>
      <c r="L8" s="71"/>
      <c r="M8" s="72"/>
      <c r="N8" s="56"/>
      <c r="O8" s="72"/>
      <c r="P8" s="72"/>
    </row>
    <row r="9" spans="1:16" ht="45" customHeight="1" x14ac:dyDescent="0.25">
      <c r="A9" s="129"/>
      <c r="B9" s="135" t="s">
        <v>43</v>
      </c>
      <c r="C9" s="139" t="s">
        <v>41</v>
      </c>
      <c r="D9" s="139" t="s">
        <v>44</v>
      </c>
      <c r="E9" s="139" t="s">
        <v>46</v>
      </c>
      <c r="F9" s="128" t="s">
        <v>56</v>
      </c>
      <c r="G9" s="139" t="s">
        <v>42</v>
      </c>
      <c r="H9" s="135" t="s">
        <v>45</v>
      </c>
      <c r="I9" s="131"/>
      <c r="J9" s="133"/>
      <c r="K9" s="70"/>
      <c r="L9" s="70"/>
      <c r="M9" s="72"/>
      <c r="N9" s="56"/>
      <c r="O9" s="72"/>
      <c r="P9" s="72"/>
    </row>
    <row r="10" spans="1:16" ht="45" customHeight="1" x14ac:dyDescent="0.25">
      <c r="A10" s="130"/>
      <c r="B10" s="135"/>
      <c r="C10" s="139"/>
      <c r="D10" s="139"/>
      <c r="E10" s="139"/>
      <c r="F10" s="140"/>
      <c r="G10" s="139"/>
      <c r="H10" s="135"/>
      <c r="I10" s="131"/>
      <c r="J10" s="134"/>
      <c r="K10" s="70"/>
      <c r="L10" s="70"/>
      <c r="M10" s="72"/>
      <c r="N10" s="56"/>
      <c r="O10" s="72"/>
      <c r="P10" s="72"/>
    </row>
    <row r="11" spans="1:16" ht="15" customHeight="1" x14ac:dyDescent="0.25">
      <c r="A11" s="65">
        <f>'Паспорт '!A11</f>
        <v>1</v>
      </c>
      <c r="B11" s="81">
        <v>1000000</v>
      </c>
      <c r="C11" s="81">
        <v>1000000</v>
      </c>
      <c r="D11" s="81">
        <v>1000000</v>
      </c>
      <c r="E11" s="81">
        <v>1000000</v>
      </c>
      <c r="F11" s="81">
        <v>1000000</v>
      </c>
      <c r="G11" s="81">
        <v>1000000</v>
      </c>
      <c r="H11" s="81">
        <v>1000000</v>
      </c>
      <c r="I11" s="82">
        <f t="shared" ref="I11:I39" si="0">SUM(B11:H11)</f>
        <v>7000000</v>
      </c>
      <c r="J11" s="80">
        <f>IF('Паспорт '!O11&gt;0,'Паспорт '!O11,J10)</f>
        <v>34.671500000000002</v>
      </c>
      <c r="K11" s="67"/>
      <c r="L11" s="95">
        <f>'Паспорт '!O11</f>
        <v>34.671500000000002</v>
      </c>
      <c r="N11" s="57"/>
    </row>
    <row r="12" spans="1:16" ht="15" customHeight="1" x14ac:dyDescent="0.25">
      <c r="A12" s="65">
        <f>'Паспорт '!A12</f>
        <v>2</v>
      </c>
      <c r="B12" s="81">
        <v>1000000</v>
      </c>
      <c r="C12" s="81">
        <v>1000000</v>
      </c>
      <c r="D12" s="81">
        <v>1000000</v>
      </c>
      <c r="E12" s="81">
        <v>1000000</v>
      </c>
      <c r="F12" s="81">
        <v>1000000</v>
      </c>
      <c r="G12" s="81">
        <v>1000000</v>
      </c>
      <c r="H12" s="81">
        <v>1000000</v>
      </c>
      <c r="I12" s="82">
        <f t="shared" si="0"/>
        <v>7000000</v>
      </c>
      <c r="J12" s="80">
        <f>IF('Паспорт '!O12&gt;0,'Паспорт '!O12,J11)</f>
        <v>34.546500000000002</v>
      </c>
      <c r="K12" s="67"/>
      <c r="L12" s="95">
        <f>'Паспорт '!O12</f>
        <v>34.546500000000002</v>
      </c>
      <c r="N12" s="57"/>
    </row>
    <row r="13" spans="1:16" ht="15" customHeight="1" x14ac:dyDescent="0.25">
      <c r="A13" s="65">
        <f>'Паспорт '!A13</f>
        <v>3</v>
      </c>
      <c r="B13" s="81">
        <v>1000000</v>
      </c>
      <c r="C13" s="81">
        <v>1000000</v>
      </c>
      <c r="D13" s="81">
        <v>1000000</v>
      </c>
      <c r="E13" s="81">
        <v>1000000</v>
      </c>
      <c r="F13" s="81">
        <v>1000000</v>
      </c>
      <c r="G13" s="81">
        <v>1000000</v>
      </c>
      <c r="H13" s="81">
        <v>1000000</v>
      </c>
      <c r="I13" s="82">
        <f t="shared" si="0"/>
        <v>7000000</v>
      </c>
      <c r="J13" s="80">
        <f>IF('Паспорт '!O13&gt;0,'Паспорт '!O13,J12)</f>
        <v>34.546500000000002</v>
      </c>
      <c r="K13" s="67"/>
      <c r="L13" s="95">
        <f>'Паспорт '!O13</f>
        <v>0</v>
      </c>
      <c r="N13" s="57"/>
    </row>
    <row r="14" spans="1:16" ht="15" customHeight="1" x14ac:dyDescent="0.25">
      <c r="A14" s="65">
        <f>'Паспорт '!A14</f>
        <v>4</v>
      </c>
      <c r="B14" s="81">
        <v>1000000</v>
      </c>
      <c r="C14" s="81">
        <v>1000000</v>
      </c>
      <c r="D14" s="81">
        <v>1000000</v>
      </c>
      <c r="E14" s="81">
        <v>1000000</v>
      </c>
      <c r="F14" s="81">
        <v>1000000</v>
      </c>
      <c r="G14" s="81">
        <v>1000000</v>
      </c>
      <c r="H14" s="81">
        <v>1000000</v>
      </c>
      <c r="I14" s="82">
        <f t="shared" si="0"/>
        <v>7000000</v>
      </c>
      <c r="J14" s="80">
        <f>IF('Паспорт '!O14&gt;0,'Паспорт '!O14,J13)</f>
        <v>34.466999999999999</v>
      </c>
      <c r="K14" s="67"/>
      <c r="L14" s="95">
        <f>'Паспорт '!O14</f>
        <v>34.466999999999999</v>
      </c>
      <c r="N14" s="57"/>
    </row>
    <row r="15" spans="1:16" ht="15" customHeight="1" x14ac:dyDescent="0.25">
      <c r="A15" s="65">
        <f>'Паспорт '!A15</f>
        <v>5</v>
      </c>
      <c r="B15" s="81">
        <v>1000000</v>
      </c>
      <c r="C15" s="81">
        <v>1000000</v>
      </c>
      <c r="D15" s="81">
        <v>1000000</v>
      </c>
      <c r="E15" s="81">
        <v>1000000</v>
      </c>
      <c r="F15" s="81">
        <v>1000000</v>
      </c>
      <c r="G15" s="81">
        <v>1000000</v>
      </c>
      <c r="H15" s="81">
        <v>1000000</v>
      </c>
      <c r="I15" s="82">
        <f t="shared" si="0"/>
        <v>7000000</v>
      </c>
      <c r="J15" s="80">
        <f>IF('Паспорт '!O15&gt;0,'Паспорт '!O15,J14)</f>
        <v>34.380400000000002</v>
      </c>
      <c r="K15" s="67"/>
      <c r="L15" s="95">
        <f>'Паспорт '!O15</f>
        <v>34.380400000000002</v>
      </c>
      <c r="N15" s="57"/>
    </row>
    <row r="16" spans="1:16" ht="15" customHeight="1" x14ac:dyDescent="0.25">
      <c r="A16" s="65">
        <f>'Паспорт '!A16</f>
        <v>6</v>
      </c>
      <c r="B16" s="81">
        <v>1000000</v>
      </c>
      <c r="C16" s="81">
        <v>1000000</v>
      </c>
      <c r="D16" s="81">
        <v>1000000</v>
      </c>
      <c r="E16" s="81">
        <v>1000000</v>
      </c>
      <c r="F16" s="81">
        <v>1000000</v>
      </c>
      <c r="G16" s="81">
        <v>1000000</v>
      </c>
      <c r="H16" s="81">
        <v>1000000</v>
      </c>
      <c r="I16" s="82">
        <f t="shared" si="0"/>
        <v>7000000</v>
      </c>
      <c r="J16" s="80">
        <f>IF('Паспорт '!O16&gt;0,'Паспорт '!O16,J15)</f>
        <v>34.500399999999999</v>
      </c>
      <c r="K16" s="67"/>
      <c r="L16" s="95">
        <f>'Паспорт '!O16</f>
        <v>34.500399999999999</v>
      </c>
      <c r="N16" s="57"/>
    </row>
    <row r="17" spans="1:15" ht="15" customHeight="1" x14ac:dyDescent="0.25">
      <c r="A17" s="65">
        <f>'Паспорт '!A17</f>
        <v>7</v>
      </c>
      <c r="B17" s="81">
        <v>1000000</v>
      </c>
      <c r="C17" s="81">
        <v>1000000</v>
      </c>
      <c r="D17" s="81">
        <v>1000000</v>
      </c>
      <c r="E17" s="81">
        <v>1000000</v>
      </c>
      <c r="F17" s="81">
        <v>1000000</v>
      </c>
      <c r="G17" s="81">
        <v>1000000</v>
      </c>
      <c r="H17" s="81">
        <v>1000000</v>
      </c>
      <c r="I17" s="82">
        <f t="shared" si="0"/>
        <v>7000000</v>
      </c>
      <c r="J17" s="80">
        <f>IF('Паспорт '!O17&gt;0,'Паспорт '!O17,J16)</f>
        <v>34.406599999999997</v>
      </c>
      <c r="K17" s="67"/>
      <c r="L17" s="95">
        <f>'Паспорт '!O17</f>
        <v>34.406599999999997</v>
      </c>
      <c r="N17" s="57"/>
    </row>
    <row r="18" spans="1:15" ht="15" customHeight="1" x14ac:dyDescent="0.25">
      <c r="A18" s="65">
        <f>'Паспорт '!A18</f>
        <v>8</v>
      </c>
      <c r="B18" s="81">
        <v>1000000</v>
      </c>
      <c r="C18" s="81">
        <v>1000000</v>
      </c>
      <c r="D18" s="81">
        <v>1000000</v>
      </c>
      <c r="E18" s="81">
        <v>1000000</v>
      </c>
      <c r="F18" s="81">
        <v>1000000</v>
      </c>
      <c r="G18" s="81">
        <v>1000000</v>
      </c>
      <c r="H18" s="81">
        <v>1000000</v>
      </c>
      <c r="I18" s="82">
        <f t="shared" si="0"/>
        <v>7000000</v>
      </c>
      <c r="J18" s="80">
        <f>IF('Паспорт '!O18&gt;0,'Паспорт '!O18,J17)</f>
        <v>34.447099999999999</v>
      </c>
      <c r="K18" s="67"/>
      <c r="L18" s="95">
        <f>'Паспорт '!O18</f>
        <v>34.447099999999999</v>
      </c>
      <c r="N18" s="57"/>
    </row>
    <row r="19" spans="1:15" ht="15" customHeight="1" x14ac:dyDescent="0.25">
      <c r="A19" s="65">
        <f>'Паспорт '!A19</f>
        <v>9</v>
      </c>
      <c r="B19" s="81">
        <v>1000000</v>
      </c>
      <c r="C19" s="81">
        <v>1000000</v>
      </c>
      <c r="D19" s="81">
        <v>1000000</v>
      </c>
      <c r="E19" s="81">
        <v>1000000</v>
      </c>
      <c r="F19" s="81">
        <v>1000000</v>
      </c>
      <c r="G19" s="81">
        <v>1000000</v>
      </c>
      <c r="H19" s="81">
        <v>1000000</v>
      </c>
      <c r="I19" s="82">
        <f t="shared" si="0"/>
        <v>7000000</v>
      </c>
      <c r="J19" s="80">
        <f>IF('Паспорт '!O19&gt;0,'Паспорт '!O19,J18)</f>
        <v>34.447099999999999</v>
      </c>
      <c r="K19" s="67"/>
      <c r="L19" s="95">
        <f>'Паспорт '!O19</f>
        <v>0</v>
      </c>
      <c r="N19" s="57"/>
      <c r="O19" s="58"/>
    </row>
    <row r="20" spans="1:15" ht="15" customHeight="1" x14ac:dyDescent="0.25">
      <c r="A20" s="65">
        <f>'Паспорт '!A20</f>
        <v>10</v>
      </c>
      <c r="B20" s="81">
        <v>1000000</v>
      </c>
      <c r="C20" s="81">
        <v>1000000</v>
      </c>
      <c r="D20" s="81">
        <v>1000000</v>
      </c>
      <c r="E20" s="81">
        <v>1000000</v>
      </c>
      <c r="F20" s="81">
        <v>1000000</v>
      </c>
      <c r="G20" s="81">
        <v>1000000</v>
      </c>
      <c r="H20" s="81">
        <v>1000000</v>
      </c>
      <c r="I20" s="82">
        <f t="shared" si="0"/>
        <v>7000000</v>
      </c>
      <c r="J20" s="80">
        <f>IF('Паспорт '!O20&gt;0,'Паспорт '!O20,J19)</f>
        <v>34.447099999999999</v>
      </c>
      <c r="K20" s="67"/>
      <c r="L20" s="95">
        <f>'Паспорт '!O20</f>
        <v>0</v>
      </c>
      <c r="N20" s="57"/>
      <c r="O20" s="58"/>
    </row>
    <row r="21" spans="1:15" ht="15" customHeight="1" x14ac:dyDescent="0.25">
      <c r="A21" s="65">
        <f>'Паспорт '!A21</f>
        <v>11</v>
      </c>
      <c r="B21" s="81">
        <v>1000000</v>
      </c>
      <c r="C21" s="81">
        <v>1000000</v>
      </c>
      <c r="D21" s="81">
        <v>1000000</v>
      </c>
      <c r="E21" s="81">
        <v>1000000</v>
      </c>
      <c r="F21" s="81">
        <v>1000000</v>
      </c>
      <c r="G21" s="81">
        <v>1000000</v>
      </c>
      <c r="H21" s="81">
        <v>1000000</v>
      </c>
      <c r="I21" s="82">
        <f t="shared" si="0"/>
        <v>7000000</v>
      </c>
      <c r="J21" s="80">
        <f>IF('Паспорт '!O21&gt;0,'Паспорт '!O21,J20)</f>
        <v>34.438200000000002</v>
      </c>
      <c r="K21" s="67"/>
      <c r="L21" s="95">
        <f>'Паспорт '!O21</f>
        <v>34.438200000000002</v>
      </c>
      <c r="N21" s="57"/>
      <c r="O21" s="58"/>
    </row>
    <row r="22" spans="1:15" ht="15" customHeight="1" x14ac:dyDescent="0.25">
      <c r="A22" s="65">
        <f>'Паспорт '!A22</f>
        <v>12</v>
      </c>
      <c r="B22" s="81">
        <v>1000000</v>
      </c>
      <c r="C22" s="81">
        <v>1000000</v>
      </c>
      <c r="D22" s="81">
        <v>1000000</v>
      </c>
      <c r="E22" s="81">
        <v>1000000</v>
      </c>
      <c r="F22" s="81">
        <v>1000000</v>
      </c>
      <c r="G22" s="81">
        <v>1000000</v>
      </c>
      <c r="H22" s="81">
        <v>1000000</v>
      </c>
      <c r="I22" s="82">
        <f t="shared" si="0"/>
        <v>7000000</v>
      </c>
      <c r="J22" s="80">
        <f>IF('Паспорт '!O22&gt;0,'Паспорт '!O22,J21)</f>
        <v>34.518999999999998</v>
      </c>
      <c r="K22" s="67"/>
      <c r="L22" s="95">
        <f>'Паспорт '!O22</f>
        <v>34.518999999999998</v>
      </c>
      <c r="N22" s="57"/>
      <c r="O22" s="58"/>
    </row>
    <row r="23" spans="1:15" ht="15" customHeight="1" x14ac:dyDescent="0.25">
      <c r="A23" s="65">
        <f>'Паспорт '!A23</f>
        <v>13</v>
      </c>
      <c r="B23" s="81">
        <v>1000000</v>
      </c>
      <c r="C23" s="81">
        <v>1000000</v>
      </c>
      <c r="D23" s="81">
        <v>1000000</v>
      </c>
      <c r="E23" s="81">
        <v>1000000</v>
      </c>
      <c r="F23" s="81">
        <v>1000000</v>
      </c>
      <c r="G23" s="81">
        <v>1000000</v>
      </c>
      <c r="H23" s="81">
        <v>1000000</v>
      </c>
      <c r="I23" s="82">
        <f t="shared" si="0"/>
        <v>7000000</v>
      </c>
      <c r="J23" s="80">
        <f>IF('Паспорт '!O23&gt;0,'Паспорт '!O23,J22)</f>
        <v>34.347000000000001</v>
      </c>
      <c r="K23" s="67"/>
      <c r="L23" s="95">
        <f>'Паспорт '!O23</f>
        <v>34.347000000000001</v>
      </c>
      <c r="N23" s="57"/>
      <c r="O23" s="58"/>
    </row>
    <row r="24" spans="1:15" ht="15" customHeight="1" x14ac:dyDescent="0.25">
      <c r="A24" s="65">
        <f>'Паспорт '!A24</f>
        <v>14</v>
      </c>
      <c r="B24" s="81">
        <v>1000000</v>
      </c>
      <c r="C24" s="81">
        <v>1000000</v>
      </c>
      <c r="D24" s="81">
        <v>1000000</v>
      </c>
      <c r="E24" s="81">
        <v>1000000</v>
      </c>
      <c r="F24" s="81">
        <v>1000000</v>
      </c>
      <c r="G24" s="81">
        <v>1000000</v>
      </c>
      <c r="H24" s="81">
        <v>1000000</v>
      </c>
      <c r="I24" s="82">
        <f t="shared" si="0"/>
        <v>7000000</v>
      </c>
      <c r="J24" s="80">
        <f>IF('Паспорт '!O24&gt;0,'Паспорт '!O24,J23)</f>
        <v>34.323599999999999</v>
      </c>
      <c r="K24" s="67"/>
      <c r="L24" s="95">
        <f>'Паспорт '!O24</f>
        <v>34.323599999999999</v>
      </c>
      <c r="N24" s="57"/>
      <c r="O24" s="58"/>
    </row>
    <row r="25" spans="1:15" ht="15" customHeight="1" x14ac:dyDescent="0.25">
      <c r="A25" s="65">
        <f>'Паспорт '!A25</f>
        <v>15</v>
      </c>
      <c r="B25" s="81">
        <v>1000000</v>
      </c>
      <c r="C25" s="81">
        <v>1000000</v>
      </c>
      <c r="D25" s="81">
        <v>1000000</v>
      </c>
      <c r="E25" s="81">
        <v>1000000</v>
      </c>
      <c r="F25" s="81">
        <v>1000000</v>
      </c>
      <c r="G25" s="81">
        <v>1000000</v>
      </c>
      <c r="H25" s="81">
        <v>1000000</v>
      </c>
      <c r="I25" s="82">
        <f t="shared" si="0"/>
        <v>7000000</v>
      </c>
      <c r="J25" s="80">
        <f>IF('Паспорт '!O25&gt;0,'Паспорт '!O25,J24)</f>
        <v>34.323599999999999</v>
      </c>
      <c r="K25" s="67"/>
      <c r="L25" s="95">
        <f>'Паспорт '!O25</f>
        <v>0</v>
      </c>
      <c r="N25" s="57"/>
      <c r="O25" s="58"/>
    </row>
    <row r="26" spans="1:15" ht="15" customHeight="1" x14ac:dyDescent="0.25">
      <c r="A26" s="66">
        <f>'Паспорт '!A26</f>
        <v>16</v>
      </c>
      <c r="B26" s="81">
        <v>1000000</v>
      </c>
      <c r="C26" s="81">
        <v>1000000</v>
      </c>
      <c r="D26" s="81">
        <v>1000000</v>
      </c>
      <c r="E26" s="81">
        <v>1000000</v>
      </c>
      <c r="F26" s="81">
        <v>1000000</v>
      </c>
      <c r="G26" s="81">
        <v>1000000</v>
      </c>
      <c r="H26" s="81">
        <v>1000000</v>
      </c>
      <c r="I26" s="82">
        <f t="shared" si="0"/>
        <v>7000000</v>
      </c>
      <c r="J26" s="80">
        <f>IF('Паспорт '!O26&gt;0,'Паспорт '!O26,J25)</f>
        <v>34.323599999999999</v>
      </c>
      <c r="K26" s="67"/>
      <c r="L26" s="95">
        <f>'Паспорт '!O26</f>
        <v>0</v>
      </c>
      <c r="N26" s="57"/>
      <c r="O26" s="58"/>
    </row>
    <row r="27" spans="1:15" ht="15" customHeight="1" x14ac:dyDescent="0.25">
      <c r="A27" s="66">
        <f>'Паспорт '!A27</f>
        <v>17</v>
      </c>
      <c r="B27" s="81">
        <v>1000000</v>
      </c>
      <c r="C27" s="81">
        <v>1000000</v>
      </c>
      <c r="D27" s="81">
        <v>1000000</v>
      </c>
      <c r="E27" s="81">
        <v>1000000</v>
      </c>
      <c r="F27" s="81">
        <v>1000000</v>
      </c>
      <c r="G27" s="81">
        <v>1000000</v>
      </c>
      <c r="H27" s="81">
        <v>1000000</v>
      </c>
      <c r="I27" s="82">
        <f t="shared" si="0"/>
        <v>7000000</v>
      </c>
      <c r="J27" s="80">
        <f>IF('Паспорт '!O27&gt;0,'Паспорт '!O27,J26)</f>
        <v>34.323599999999999</v>
      </c>
      <c r="K27" s="67"/>
      <c r="L27" s="95">
        <f>'Паспорт '!O27</f>
        <v>0</v>
      </c>
      <c r="N27" s="57"/>
      <c r="O27" s="58"/>
    </row>
    <row r="28" spans="1:15" ht="15" customHeight="1" x14ac:dyDescent="0.25">
      <c r="A28" s="66">
        <f>'Паспорт '!A28</f>
        <v>18</v>
      </c>
      <c r="B28" s="81">
        <v>1000000</v>
      </c>
      <c r="C28" s="81">
        <v>1000000</v>
      </c>
      <c r="D28" s="81">
        <v>1000000</v>
      </c>
      <c r="E28" s="81">
        <v>1000000</v>
      </c>
      <c r="F28" s="81">
        <v>1000000</v>
      </c>
      <c r="G28" s="81">
        <v>1000000</v>
      </c>
      <c r="H28" s="81">
        <v>1000000</v>
      </c>
      <c r="I28" s="82">
        <f t="shared" si="0"/>
        <v>7000000</v>
      </c>
      <c r="J28" s="80">
        <f>IF('Паспорт '!O28&gt;0,'Паспорт '!O28,J27)</f>
        <v>34.0886</v>
      </c>
      <c r="K28" s="67"/>
      <c r="L28" s="95">
        <f>'Паспорт '!O28</f>
        <v>34.0886</v>
      </c>
      <c r="N28" s="57"/>
      <c r="O28" s="58"/>
    </row>
    <row r="29" spans="1:15" ht="15" customHeight="1" x14ac:dyDescent="0.25">
      <c r="A29" s="66">
        <f>'Паспорт '!A29</f>
        <v>19</v>
      </c>
      <c r="B29" s="81">
        <v>1000000</v>
      </c>
      <c r="C29" s="81">
        <v>1000000</v>
      </c>
      <c r="D29" s="81">
        <v>1000000</v>
      </c>
      <c r="E29" s="81">
        <v>1000000</v>
      </c>
      <c r="F29" s="81">
        <v>1000000</v>
      </c>
      <c r="G29" s="81">
        <v>1000000</v>
      </c>
      <c r="H29" s="81">
        <v>1000000</v>
      </c>
      <c r="I29" s="82">
        <f t="shared" si="0"/>
        <v>7000000</v>
      </c>
      <c r="J29" s="80">
        <f>IF('Паспорт '!O29&gt;0,'Паспорт '!O29,J28)</f>
        <v>34.057600000000001</v>
      </c>
      <c r="K29" s="67"/>
      <c r="L29" s="95">
        <f>'Паспорт '!O29</f>
        <v>34.057600000000001</v>
      </c>
      <c r="N29" s="57"/>
      <c r="O29" s="58"/>
    </row>
    <row r="30" spans="1:15" ht="15" customHeight="1" x14ac:dyDescent="0.25">
      <c r="A30" s="66">
        <f>'Паспорт '!A30</f>
        <v>20</v>
      </c>
      <c r="B30" s="81">
        <v>1000000</v>
      </c>
      <c r="C30" s="81">
        <v>1000000</v>
      </c>
      <c r="D30" s="81">
        <v>1000000</v>
      </c>
      <c r="E30" s="81">
        <v>1000000</v>
      </c>
      <c r="F30" s="81">
        <v>1000000</v>
      </c>
      <c r="G30" s="81">
        <v>1000000</v>
      </c>
      <c r="H30" s="81">
        <v>1000000</v>
      </c>
      <c r="I30" s="82">
        <f t="shared" si="0"/>
        <v>7000000</v>
      </c>
      <c r="J30" s="80">
        <f>IF('Паспорт '!O30&gt;0,'Паспорт '!O30,J29)</f>
        <v>34.317500000000003</v>
      </c>
      <c r="K30" s="67"/>
      <c r="L30" s="95">
        <f>'Паспорт '!O30</f>
        <v>34.317500000000003</v>
      </c>
      <c r="N30" s="57"/>
      <c r="O30" s="58"/>
    </row>
    <row r="31" spans="1:15" ht="15" customHeight="1" x14ac:dyDescent="0.25">
      <c r="A31" s="66">
        <f>'Паспорт '!A31</f>
        <v>21</v>
      </c>
      <c r="B31" s="81">
        <v>1000000</v>
      </c>
      <c r="C31" s="81">
        <v>1000000</v>
      </c>
      <c r="D31" s="81">
        <v>1000000</v>
      </c>
      <c r="E31" s="81">
        <v>1000000</v>
      </c>
      <c r="F31" s="81">
        <v>1000000</v>
      </c>
      <c r="G31" s="81">
        <v>1000000</v>
      </c>
      <c r="H31" s="81">
        <v>1000000</v>
      </c>
      <c r="I31" s="82">
        <f t="shared" si="0"/>
        <v>7000000</v>
      </c>
      <c r="J31" s="80">
        <f>IF('Паспорт '!O31&gt;0,'Паспорт '!O31,J30)</f>
        <v>34.040399999999998</v>
      </c>
      <c r="K31" s="67"/>
      <c r="L31" s="95">
        <f>'Паспорт '!O31</f>
        <v>34.040399999999998</v>
      </c>
      <c r="N31" s="57"/>
      <c r="O31" s="58"/>
    </row>
    <row r="32" spans="1:15" ht="15" customHeight="1" x14ac:dyDescent="0.25">
      <c r="A32" s="66">
        <f>'Паспорт '!A32</f>
        <v>22</v>
      </c>
      <c r="B32" s="81">
        <v>1000000</v>
      </c>
      <c r="C32" s="81">
        <v>1000000</v>
      </c>
      <c r="D32" s="81">
        <v>1000000</v>
      </c>
      <c r="E32" s="81">
        <v>1000000</v>
      </c>
      <c r="F32" s="81">
        <v>1000000</v>
      </c>
      <c r="G32" s="81">
        <v>1000000</v>
      </c>
      <c r="H32" s="81">
        <v>1000000</v>
      </c>
      <c r="I32" s="82">
        <f t="shared" si="0"/>
        <v>7000000</v>
      </c>
      <c r="J32" s="80">
        <f>IF('Паспорт '!O32&gt;0,'Паспорт '!O32,J31)</f>
        <v>34.855699999999999</v>
      </c>
      <c r="K32" s="67"/>
      <c r="L32" s="95">
        <f>'Паспорт '!O32</f>
        <v>34.855699999999999</v>
      </c>
      <c r="N32" s="57"/>
      <c r="O32" s="58"/>
    </row>
    <row r="33" spans="1:16" ht="15" customHeight="1" x14ac:dyDescent="0.25">
      <c r="A33" s="66">
        <f>'Паспорт '!A33</f>
        <v>23</v>
      </c>
      <c r="B33" s="81">
        <v>1000000</v>
      </c>
      <c r="C33" s="81">
        <v>1000000</v>
      </c>
      <c r="D33" s="81">
        <v>1000000</v>
      </c>
      <c r="E33" s="81">
        <v>1000000</v>
      </c>
      <c r="F33" s="81">
        <v>1000000</v>
      </c>
      <c r="G33" s="81">
        <v>1000000</v>
      </c>
      <c r="H33" s="81">
        <v>1000000</v>
      </c>
      <c r="I33" s="82">
        <f t="shared" si="0"/>
        <v>7000000</v>
      </c>
      <c r="J33" s="80">
        <f>IF('Паспорт '!O33&gt;0,'Паспорт '!O33,J32)</f>
        <v>34.855699999999999</v>
      </c>
      <c r="K33" s="67"/>
      <c r="L33" s="95">
        <f>'Паспорт '!O33</f>
        <v>0</v>
      </c>
      <c r="N33" s="57"/>
      <c r="O33" s="58"/>
    </row>
    <row r="34" spans="1:16" ht="15" customHeight="1" x14ac:dyDescent="0.25">
      <c r="A34" s="66">
        <f>'Паспорт '!A34</f>
        <v>24</v>
      </c>
      <c r="B34" s="81">
        <v>1000000</v>
      </c>
      <c r="C34" s="81">
        <v>1000000</v>
      </c>
      <c r="D34" s="81">
        <v>1000000</v>
      </c>
      <c r="E34" s="81">
        <v>1000000</v>
      </c>
      <c r="F34" s="81">
        <v>1000000</v>
      </c>
      <c r="G34" s="81">
        <v>1000000</v>
      </c>
      <c r="H34" s="81">
        <v>1000000</v>
      </c>
      <c r="I34" s="82">
        <f t="shared" si="0"/>
        <v>7000000</v>
      </c>
      <c r="J34" s="80">
        <f>IF('Паспорт '!O34&gt;0,'Паспорт '!O34,J33)</f>
        <v>34.855699999999999</v>
      </c>
      <c r="K34" s="67"/>
      <c r="L34" s="95">
        <f>'Паспорт '!O34</f>
        <v>0</v>
      </c>
      <c r="N34" s="57"/>
      <c r="O34" s="58"/>
    </row>
    <row r="35" spans="1:16" ht="15" customHeight="1" x14ac:dyDescent="0.25">
      <c r="A35" s="66">
        <f>'Паспорт '!A35</f>
        <v>25</v>
      </c>
      <c r="B35" s="81">
        <v>1000000</v>
      </c>
      <c r="C35" s="81">
        <v>1000000</v>
      </c>
      <c r="D35" s="81">
        <v>1000000</v>
      </c>
      <c r="E35" s="81">
        <v>1000000</v>
      </c>
      <c r="F35" s="81">
        <v>1000000</v>
      </c>
      <c r="G35" s="81">
        <v>1000000</v>
      </c>
      <c r="H35" s="81">
        <v>1000000</v>
      </c>
      <c r="I35" s="82">
        <f t="shared" si="0"/>
        <v>7000000</v>
      </c>
      <c r="J35" s="80">
        <f>IF('Паспорт '!O35&gt;0,'Паспорт '!O35,J34)</f>
        <v>34.856699999999996</v>
      </c>
      <c r="K35" s="67"/>
      <c r="L35" s="95">
        <f>'Паспорт '!O35</f>
        <v>34.856699999999996</v>
      </c>
      <c r="N35" s="57"/>
      <c r="O35" s="58"/>
    </row>
    <row r="36" spans="1:16" ht="15" customHeight="1" x14ac:dyDescent="0.25">
      <c r="A36" s="66">
        <f>'Паспорт '!A36</f>
        <v>26</v>
      </c>
      <c r="B36" s="81">
        <v>1000000</v>
      </c>
      <c r="C36" s="81">
        <v>1000000</v>
      </c>
      <c r="D36" s="81">
        <v>1000000</v>
      </c>
      <c r="E36" s="81">
        <v>1000000</v>
      </c>
      <c r="F36" s="81">
        <v>1000000</v>
      </c>
      <c r="G36" s="81">
        <v>1000000</v>
      </c>
      <c r="H36" s="81">
        <v>1000000</v>
      </c>
      <c r="I36" s="82">
        <f t="shared" si="0"/>
        <v>7000000</v>
      </c>
      <c r="J36" s="80">
        <f>IF('Паспорт '!O36&gt;0,'Паспорт '!O36,J35)</f>
        <v>34.905999999999999</v>
      </c>
      <c r="K36" s="67"/>
      <c r="L36" s="95">
        <f>'Паспорт '!O36</f>
        <v>34.905999999999999</v>
      </c>
      <c r="N36" s="57"/>
      <c r="O36" s="58"/>
    </row>
    <row r="37" spans="1:16" ht="15" customHeight="1" x14ac:dyDescent="0.25">
      <c r="A37" s="66">
        <f>'Паспорт '!A37</f>
        <v>27</v>
      </c>
      <c r="B37" s="81">
        <v>1000000</v>
      </c>
      <c r="C37" s="81">
        <v>1000000</v>
      </c>
      <c r="D37" s="81">
        <v>1000000</v>
      </c>
      <c r="E37" s="81">
        <v>1000000</v>
      </c>
      <c r="F37" s="81">
        <v>1000000</v>
      </c>
      <c r="G37" s="81">
        <v>1000000</v>
      </c>
      <c r="H37" s="81">
        <v>1000000</v>
      </c>
      <c r="I37" s="82">
        <f t="shared" si="0"/>
        <v>7000000</v>
      </c>
      <c r="J37" s="80">
        <f>IF('Паспорт '!O37&gt;0,'Паспорт '!O37,J36)</f>
        <v>34.8797</v>
      </c>
      <c r="K37" s="67"/>
      <c r="L37" s="95">
        <f>'Паспорт '!O37</f>
        <v>34.8797</v>
      </c>
      <c r="N37" s="57"/>
      <c r="O37" s="58"/>
    </row>
    <row r="38" spans="1:16" ht="15" customHeight="1" x14ac:dyDescent="0.25">
      <c r="A38" s="66">
        <f>'Паспорт '!A38</f>
        <v>28</v>
      </c>
      <c r="B38" s="81">
        <v>1000000</v>
      </c>
      <c r="C38" s="81">
        <v>1000000</v>
      </c>
      <c r="D38" s="81">
        <v>1000000</v>
      </c>
      <c r="E38" s="81">
        <v>1000000</v>
      </c>
      <c r="F38" s="81">
        <v>1000000</v>
      </c>
      <c r="G38" s="81">
        <v>1000000</v>
      </c>
      <c r="H38" s="81">
        <v>1000000</v>
      </c>
      <c r="I38" s="82">
        <f t="shared" si="0"/>
        <v>7000000</v>
      </c>
      <c r="J38" s="80">
        <f>IF('Паспорт '!O38&gt;0,'Паспорт '!O38,J37)</f>
        <v>34.853400000000001</v>
      </c>
      <c r="K38" s="67"/>
      <c r="L38" s="95">
        <f>'Паспорт '!O38</f>
        <v>34.853400000000001</v>
      </c>
      <c r="N38" s="57"/>
      <c r="O38" s="58"/>
    </row>
    <row r="39" spans="1:16" ht="15" customHeight="1" x14ac:dyDescent="0.25">
      <c r="A39" s="66">
        <f>'Паспорт '!A39</f>
        <v>29</v>
      </c>
      <c r="B39" s="81">
        <v>1000000</v>
      </c>
      <c r="C39" s="81">
        <v>1000000</v>
      </c>
      <c r="D39" s="81">
        <v>1000000</v>
      </c>
      <c r="E39" s="81">
        <v>1000000</v>
      </c>
      <c r="F39" s="81">
        <v>1000000</v>
      </c>
      <c r="G39" s="81">
        <v>1000000</v>
      </c>
      <c r="H39" s="81">
        <v>1000000</v>
      </c>
      <c r="I39" s="82">
        <f t="shared" si="0"/>
        <v>7000000</v>
      </c>
      <c r="J39" s="80">
        <f>IF('Паспорт '!O39&gt;0,'Паспорт '!O39,J38)</f>
        <v>34.788499999999999</v>
      </c>
      <c r="K39" s="67"/>
      <c r="L39" s="95">
        <f>'Паспорт '!O39</f>
        <v>34.788499999999999</v>
      </c>
      <c r="N39" s="57"/>
      <c r="O39" s="58"/>
    </row>
    <row r="40" spans="1:16" ht="15" customHeight="1" x14ac:dyDescent="0.25">
      <c r="A40" s="66">
        <f>'Паспорт '!A40</f>
        <v>29</v>
      </c>
      <c r="B40" s="81">
        <v>1000000</v>
      </c>
      <c r="C40" s="81">
        <v>1000000</v>
      </c>
      <c r="D40" s="81">
        <v>1000000</v>
      </c>
      <c r="E40" s="81">
        <v>1000000</v>
      </c>
      <c r="F40" s="81">
        <v>1000000</v>
      </c>
      <c r="G40" s="81">
        <v>1000000</v>
      </c>
      <c r="H40" s="81">
        <v>1000000</v>
      </c>
      <c r="I40" s="82">
        <f t="shared" ref="I40" si="1">SUM(B40:H40)</f>
        <v>7000000</v>
      </c>
      <c r="J40" s="80">
        <f>IF('Паспорт '!O40&gt;0,'Паспорт '!O40,J39)</f>
        <v>34.806899999999999</v>
      </c>
      <c r="K40" s="67"/>
      <c r="L40" s="95">
        <f>'Паспорт '!O40</f>
        <v>34.806899999999999</v>
      </c>
      <c r="N40" s="57"/>
      <c r="O40" s="58"/>
    </row>
    <row r="41" spans="1:16" ht="15" customHeight="1" x14ac:dyDescent="0.25">
      <c r="A41" s="66">
        <f>'Паспорт '!A41</f>
        <v>30</v>
      </c>
      <c r="B41" s="81">
        <v>1000000</v>
      </c>
      <c r="C41" s="81">
        <v>1000000</v>
      </c>
      <c r="D41" s="81">
        <v>1000000</v>
      </c>
      <c r="E41" s="81">
        <v>1000000</v>
      </c>
      <c r="F41" s="81">
        <v>1000000</v>
      </c>
      <c r="G41" s="81">
        <v>1000000</v>
      </c>
      <c r="H41" s="81">
        <v>1000000</v>
      </c>
      <c r="I41" s="82">
        <f t="shared" ref="I41" si="2">SUM(B41:H41)</f>
        <v>7000000</v>
      </c>
      <c r="J41" s="80">
        <f>IF('Паспорт '!O40&gt;0,'Паспорт '!O40,J38)</f>
        <v>34.806899999999999</v>
      </c>
      <c r="K41" s="67"/>
      <c r="L41" s="95">
        <f>'Паспорт '!O41</f>
        <v>0</v>
      </c>
      <c r="N41" s="57"/>
      <c r="O41" s="58"/>
    </row>
    <row r="42" spans="1:16" ht="15" customHeight="1" x14ac:dyDescent="0.25">
      <c r="A42" s="66">
        <f>'Паспорт '!A42</f>
        <v>31</v>
      </c>
      <c r="B42" s="81">
        <v>1000000</v>
      </c>
      <c r="C42" s="81">
        <v>1000000</v>
      </c>
      <c r="D42" s="81">
        <v>1000000</v>
      </c>
      <c r="E42" s="81">
        <v>1000000</v>
      </c>
      <c r="F42" s="81">
        <v>1000000</v>
      </c>
      <c r="G42" s="81">
        <v>1000000</v>
      </c>
      <c r="H42" s="81">
        <v>1000000</v>
      </c>
      <c r="I42" s="82">
        <f t="shared" ref="I42:I44" si="3">SUM(B42:H42)</f>
        <v>7000000</v>
      </c>
      <c r="J42" s="80">
        <f>IF('Паспорт '!O40&gt;0,'Паспорт '!O40,J39)</f>
        <v>34.806899999999999</v>
      </c>
      <c r="K42" s="67"/>
      <c r="L42" s="95">
        <f>'Паспорт '!O42</f>
        <v>0</v>
      </c>
      <c r="N42" s="57"/>
      <c r="O42" s="58"/>
    </row>
    <row r="43" spans="1:16" ht="15" hidden="1" customHeight="1" x14ac:dyDescent="0.25">
      <c r="A43" s="66">
        <f>'Паспорт '!A43</f>
        <v>0</v>
      </c>
      <c r="B43" s="81">
        <v>1000000</v>
      </c>
      <c r="C43" s="81">
        <v>1000000</v>
      </c>
      <c r="D43" s="81">
        <v>1000000</v>
      </c>
      <c r="E43" s="81">
        <v>1000000</v>
      </c>
      <c r="F43" s="81">
        <v>1000000</v>
      </c>
      <c r="G43" s="81">
        <v>1000000</v>
      </c>
      <c r="H43" s="81">
        <v>1000000</v>
      </c>
      <c r="I43" s="82">
        <f t="shared" si="3"/>
        <v>7000000</v>
      </c>
      <c r="J43" s="80">
        <f>IF('Паспорт '!O43&gt;0,'Паспорт '!O43,J42)</f>
        <v>34.806899999999999</v>
      </c>
      <c r="K43" s="67"/>
      <c r="L43" s="95">
        <f>'Паспорт '!O43</f>
        <v>0</v>
      </c>
      <c r="N43" s="57"/>
      <c r="O43" s="58"/>
    </row>
    <row r="44" spans="1:16" ht="15" hidden="1" customHeight="1" x14ac:dyDescent="0.25">
      <c r="A44" s="66">
        <f>'Паспорт '!A44</f>
        <v>0</v>
      </c>
      <c r="B44" s="81">
        <v>1000000</v>
      </c>
      <c r="C44" s="81">
        <v>1000000</v>
      </c>
      <c r="D44" s="81">
        <v>1000000</v>
      </c>
      <c r="E44" s="81">
        <v>1000000</v>
      </c>
      <c r="F44" s="81">
        <v>1000000</v>
      </c>
      <c r="G44" s="81">
        <v>1000000</v>
      </c>
      <c r="H44" s="81">
        <v>1000000</v>
      </c>
      <c r="I44" s="82">
        <f t="shared" si="3"/>
        <v>7000000</v>
      </c>
      <c r="J44" s="80">
        <f>IF('Паспорт '!O44&gt;0,'Паспорт '!O44,J43)</f>
        <v>34.806899999999999</v>
      </c>
      <c r="K44" s="67"/>
      <c r="L44" s="95">
        <f>'Паспорт '!O44</f>
        <v>0</v>
      </c>
      <c r="N44" s="57"/>
      <c r="O44" s="58"/>
    </row>
    <row r="45" spans="1:16" ht="15" hidden="1" customHeight="1" x14ac:dyDescent="0.25">
      <c r="A45" s="66">
        <f>'Паспорт '!A45</f>
        <v>0</v>
      </c>
      <c r="B45" s="81">
        <v>1000000</v>
      </c>
      <c r="C45" s="81">
        <v>1000000</v>
      </c>
      <c r="D45" s="81">
        <v>1000000</v>
      </c>
      <c r="E45" s="81">
        <v>1000000</v>
      </c>
      <c r="F45" s="81">
        <v>1000000</v>
      </c>
      <c r="G45" s="81">
        <v>1000000</v>
      </c>
      <c r="H45" s="81">
        <v>1000000</v>
      </c>
      <c r="I45" s="82">
        <f>SUM(B45:H45)</f>
        <v>7000000</v>
      </c>
      <c r="J45" s="80">
        <f>IF('Паспорт '!O45&gt;0,'Паспорт '!O45,J44)</f>
        <v>34.806899999999999</v>
      </c>
      <c r="K45" s="67"/>
      <c r="L45" s="95">
        <f>'Паспорт '!O45</f>
        <v>0</v>
      </c>
      <c r="N45" s="57"/>
      <c r="O45" s="58"/>
    </row>
    <row r="46" spans="1:16" ht="37.5" customHeight="1" x14ac:dyDescent="0.25">
      <c r="A46" s="66" t="s">
        <v>47</v>
      </c>
      <c r="B46" s="83">
        <f>SUM(B11:B42)</f>
        <v>32000000</v>
      </c>
      <c r="C46" s="83">
        <f t="shared" ref="C46:H46" si="4">SUM(C11:C42)</f>
        <v>32000000</v>
      </c>
      <c r="D46" s="83">
        <f t="shared" si="4"/>
        <v>32000000</v>
      </c>
      <c r="E46" s="83">
        <f t="shared" si="4"/>
        <v>32000000</v>
      </c>
      <c r="F46" s="83">
        <f t="shared" si="4"/>
        <v>32000000</v>
      </c>
      <c r="G46" s="83">
        <f t="shared" si="4"/>
        <v>32000000</v>
      </c>
      <c r="H46" s="83">
        <f t="shared" si="4"/>
        <v>32000000</v>
      </c>
      <c r="I46" s="83">
        <f>SUM(I11:I42)</f>
        <v>224000000</v>
      </c>
      <c r="J46" s="84">
        <f>SUMPRODUCT(J11:J42,I11:I42)/SUM(I11:I42)</f>
        <v>34.538593749999997</v>
      </c>
      <c r="K46" s="68"/>
      <c r="L46" s="92"/>
      <c r="M46" s="4"/>
      <c r="N46" s="59"/>
      <c r="O46" s="136"/>
      <c r="P46" s="136"/>
    </row>
    <row r="47" spans="1:16" x14ac:dyDescent="0.25">
      <c r="B47" s="73"/>
      <c r="C47" s="73"/>
      <c r="D47" s="73"/>
      <c r="E47" s="73"/>
      <c r="F47" s="73"/>
      <c r="G47" s="73"/>
      <c r="H47" s="73"/>
      <c r="I47" s="73"/>
      <c r="J47" s="73"/>
      <c r="K47" s="60"/>
      <c r="L47" s="60"/>
      <c r="M47" s="60"/>
      <c r="N47" s="60"/>
      <c r="O47" s="4"/>
      <c r="P47" s="4"/>
    </row>
    <row r="48" spans="1:16" x14ac:dyDescent="0.25">
      <c r="A48" s="78" t="s">
        <v>48</v>
      </c>
      <c r="B48" s="77"/>
      <c r="C48" s="77"/>
      <c r="D48" s="77"/>
      <c r="E48" s="78" t="s">
        <v>53</v>
      </c>
      <c r="F48" s="78"/>
      <c r="G48" s="33"/>
      <c r="H48" s="33"/>
      <c r="I48" s="33"/>
      <c r="J48" s="33"/>
      <c r="K48" s="4"/>
      <c r="L48" s="4"/>
      <c r="M48" s="4"/>
      <c r="N48" s="4"/>
      <c r="O48" s="74"/>
      <c r="P48" s="4"/>
    </row>
    <row r="49" spans="1:16" ht="11.25" customHeight="1" x14ac:dyDescent="0.25">
      <c r="A49" s="76" t="s">
        <v>38</v>
      </c>
      <c r="B49" s="13"/>
      <c r="C49" s="13"/>
      <c r="D49" s="13"/>
      <c r="E49" s="13" t="s">
        <v>10</v>
      </c>
      <c r="F49" s="13"/>
      <c r="H49" s="15" t="s">
        <v>12</v>
      </c>
      <c r="I49" s="79"/>
      <c r="J49" s="13" t="s">
        <v>11</v>
      </c>
      <c r="K49" s="62"/>
      <c r="L49" s="62"/>
      <c r="M49" s="62"/>
      <c r="N49" s="61"/>
      <c r="O49" s="74"/>
      <c r="P49" s="4"/>
    </row>
    <row r="50" spans="1:16" ht="11.25" customHeight="1" x14ac:dyDescent="0.25">
      <c r="A50" s="76"/>
      <c r="B50" s="13"/>
      <c r="C50" s="13"/>
      <c r="D50" s="13"/>
      <c r="E50" s="13"/>
      <c r="F50" s="13"/>
      <c r="G50" s="13"/>
      <c r="H50" s="79"/>
      <c r="I50" s="79"/>
      <c r="J50" s="79"/>
      <c r="K50" s="62"/>
      <c r="L50" s="62"/>
      <c r="M50" s="62"/>
      <c r="N50" s="61"/>
      <c r="O50" s="74"/>
      <c r="P50" s="4"/>
    </row>
    <row r="51" spans="1:16" x14ac:dyDescent="0.25">
      <c r="A51" s="78" t="s">
        <v>39</v>
      </c>
      <c r="B51" s="78"/>
      <c r="C51" s="78"/>
      <c r="D51" s="78"/>
      <c r="E51" s="78" t="s">
        <v>54</v>
      </c>
      <c r="F51" s="78"/>
      <c r="G51" s="33"/>
      <c r="H51" s="33"/>
      <c r="I51" s="33"/>
      <c r="J51" s="33"/>
      <c r="K51" s="4"/>
      <c r="L51" s="4"/>
      <c r="M51" s="4"/>
      <c r="N51" s="75"/>
      <c r="O51" s="74"/>
      <c r="P51" s="4"/>
    </row>
    <row r="52" spans="1:16" ht="12" customHeight="1" x14ac:dyDescent="0.25">
      <c r="A52" s="76" t="s">
        <v>40</v>
      </c>
      <c r="B52" s="13"/>
      <c r="C52" s="13"/>
      <c r="D52" s="13"/>
      <c r="E52" s="13" t="s">
        <v>10</v>
      </c>
      <c r="F52" s="13"/>
      <c r="H52" s="15" t="s">
        <v>12</v>
      </c>
      <c r="I52" s="79"/>
      <c r="J52" s="13" t="s">
        <v>11</v>
      </c>
      <c r="K52" s="62"/>
      <c r="L52" s="62"/>
      <c r="M52" s="62"/>
      <c r="N52" s="62"/>
      <c r="O52" s="74"/>
      <c r="P52" s="4"/>
    </row>
    <row r="53" spans="1:16" x14ac:dyDescent="0.25">
      <c r="H53" s="4"/>
      <c r="I53" s="4"/>
      <c r="J53" s="4"/>
      <c r="K53" s="4"/>
      <c r="L53" s="4"/>
      <c r="M53" s="4"/>
      <c r="N53" s="75"/>
      <c r="O53" s="74"/>
      <c r="P53" s="4"/>
    </row>
    <row r="54" spans="1:16" x14ac:dyDescent="0.25">
      <c r="K54" s="4"/>
      <c r="L54" s="4"/>
      <c r="M54" s="4"/>
      <c r="N54" s="4"/>
      <c r="O54" s="74"/>
      <c r="P54" s="4"/>
    </row>
  </sheetData>
  <mergeCells count="12">
    <mergeCell ref="A8:A10"/>
    <mergeCell ref="I8:I10"/>
    <mergeCell ref="J8:J10"/>
    <mergeCell ref="B9:B10"/>
    <mergeCell ref="O46:P46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91" orientation="portrait" horizontalDpi="0" verticalDpi="0" r:id="rId1"/>
  <ignoredErrors>
    <ignoredError sqref="I11:I39 C46:H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s="58">
        <v>34.322400000000002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2016-08-03T10:47:08Z</dcterms:modified>
</cp:coreProperties>
</file>