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1"/>
  </bookViews>
  <sheets>
    <sheet name="Паспорт" sheetId="1" r:id="rId1"/>
    <sheet name="Додаток" sheetId="2" r:id="rId2"/>
  </sheet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'Додаток'!$A$1:$Y$53</definedName>
    <definedName name="_xlnm.Print_Area" localSheetId="0">'Паспорт'!$A$1:$Y$53</definedName>
  </definedNames>
  <calcPr fullCalcOnLoad="1"/>
</workbook>
</file>

<file path=xl/sharedStrings.xml><?xml version="1.0" encoding="utf-8"?>
<sst xmlns="http://schemas.openxmlformats.org/spreadsheetml/2006/main" count="117" uniqueCount="77">
  <si>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</si>
  <si>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</si>
  <si>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</si>
  <si>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</si>
  <si>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</si>
  <si>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</si>
  <si>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</si>
  <si>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</si>
  <si>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</si>
  <si>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</si>
  <si>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</si>
  <si>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</si>
  <si>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</si>
  <si>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</si>
  <si>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</si>
  <si>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</si>
  <si>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</si>
  <si>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</si>
  <si>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</si>
  <si>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</si>
  <si>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</si>
  <si>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</si>
  <si>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</si>
  <si>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</si>
  <si>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</si>
  <si>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</si>
  <si>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</si>
  <si>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</si>
  <si>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</si>
  <si>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</si>
  <si>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</si>
  <si>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</si>
  <si>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</si>
  <si>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</si>
  <si>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</si>
  <si>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відсутні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</si>
  <si>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</si>
  <si>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</si>
  <si>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</si>
  <si>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</si>
  <si>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</si>
  <si>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</si>
  <si>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</si>
  <si>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</si>
  <si>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</si>
  <si>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 "ХАРКІВТРАНСГАЗ"</t>
  </si>
  <si>
    <t>Харківський п/м Харківського ЛВУМГ</t>
  </si>
  <si>
    <r>
      <t xml:space="preserve">Свідоцтво про атестацію </t>
    </r>
    <r>
      <rPr>
        <b/>
        <sz val="8"/>
        <rFont val="Arial"/>
        <family val="2"/>
      </rPr>
      <t>№ ______________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_________________ р.</t>
    </r>
  </si>
  <si>
    <t xml:space="preserve"> № 100-359/2015</t>
  </si>
  <si>
    <t>дійсне до 20.12.2018 р.</t>
  </si>
  <si>
    <t>Ханикін С.Ю.</t>
  </si>
  <si>
    <t>Начальник  Харківського ЛВУМГ</t>
  </si>
  <si>
    <t>Завідувач лабораторії  Харківського ПМ Харківського ЛВУМГ</t>
  </si>
  <si>
    <t>Крупчицький Д.О.</t>
  </si>
  <si>
    <t>Щербак С.О.</t>
  </si>
  <si>
    <t>&lt;0,0002</t>
  </si>
  <si>
    <t>ГРС-2 м.Харків</t>
  </si>
  <si>
    <t>ГРС Золочів</t>
  </si>
  <si>
    <t>ГРС Слатіне</t>
  </si>
  <si>
    <t>ГРС Проходи</t>
  </si>
  <si>
    <t>ГРС Дергачі</t>
  </si>
  <si>
    <t>ГРС Пересічне</t>
  </si>
  <si>
    <t>ГРС Липці</t>
  </si>
  <si>
    <t>ГРС Вільхівка</t>
  </si>
  <si>
    <t>ГРС Кутузівка</t>
  </si>
  <si>
    <t>ГРС В.Бабка</t>
  </si>
  <si>
    <t>ГРС Стрілеча</t>
  </si>
  <si>
    <t>ГРС Р.Тішки</t>
  </si>
  <si>
    <t>ГРС Печеніги</t>
  </si>
  <si>
    <t/>
  </si>
  <si>
    <t>ГРС-5 м.Харків ТЕЦ-5</t>
  </si>
  <si>
    <t>ГРС-5 м.Харків Куряж</t>
  </si>
  <si>
    <t>ГРС-2 м.Харків с.Берізка</t>
  </si>
  <si>
    <t>переданого Харківським ЛВУМГ  та прийнятого ПАТ "Харківгаз",  ПАТ "Харківміськгаз"  по  ГРС-5 м.Харків</t>
  </si>
  <si>
    <t>з газопроводу  ШБКБ    за період з 01.07.2016 по 31.07.2016</t>
  </si>
  <si>
    <r>
      <t xml:space="preserve">переданого Харківським ЛВУМГ   по  ГРС-5 м.Харків, </t>
    </r>
    <r>
      <rPr>
        <sz val="11"/>
        <rFont val="Arial"/>
        <family val="2"/>
      </rPr>
      <t>ГРС-5 м.Харків,ГРС-2 м.Харків,ГРС Золочів,ГРС Слатіне,ГРС Проходи,ГРС Дергачі,ГРС Пересічне,ГРС Липці,ГРС Вільхівка,ГРС Кутузівка, ГРС В.Бабка,ГРС Стрілече,ГРС Р.Тішки, ГРС Печеніги.</t>
    </r>
  </si>
  <si>
    <r>
      <t>Обсяг газу, переданого за добу взятий з бази даних</t>
    </r>
    <r>
      <rPr>
        <b/>
        <i/>
        <sz val="10"/>
        <rFont val="Arial"/>
        <family val="2"/>
      </rPr>
      <t xml:space="preserve"> hostlib </t>
    </r>
    <r>
      <rPr>
        <sz val="10"/>
        <rFont val="Arial"/>
        <family val="2"/>
      </rPr>
      <t>(дані з автоматичних обчислювачів витрати газу без урахування ВТВ).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</si>
</sst>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9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10"/>
      <name val="Arial Cyr"/>
      <family val="0"/>
    </font>
    <font>
      <sz val="9"/>
      <color indexed="8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rgb="FFFF0000"/>
      <name val="Arial Cyr"/>
      <family val="0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wrapText="1"/>
    </xf>
    <xf numFmtId="16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69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7" fillId="0" borderId="0" xfId="0" applyNumberFormat="1" applyFont="1" applyBorder="1" applyAlignment="1">
      <alignment horizontal="center" vertical="center" wrapText="1"/>
    </xf>
    <xf numFmtId="2" fontId="78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79" fillId="0" borderId="0" xfId="0" applyFont="1" applyAlignment="1">
      <alignment horizontal="center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0" fillId="33" borderId="0" xfId="0" applyFill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4" fontId="0" fillId="0" borderId="0" xfId="0" applyNumberFormat="1" applyAlignment="1">
      <alignment/>
    </xf>
    <xf numFmtId="0" fontId="87" fillId="0" borderId="11" xfId="0" applyFont="1" applyBorder="1" applyAlignment="1">
      <alignment/>
    </xf>
    <xf numFmtId="0" fontId="88" fillId="0" borderId="0" xfId="0" applyFont="1" applyAlignment="1">
      <alignment/>
    </xf>
    <xf numFmtId="0" fontId="8" fillId="0" borderId="0" xfId="0" applyFont="1" applyAlignment="1">
      <alignment/>
    </xf>
    <xf numFmtId="0" fontId="89" fillId="0" borderId="11" xfId="0" applyFont="1" applyBorder="1" applyAlignment="1">
      <alignment/>
    </xf>
    <xf numFmtId="0" fontId="8" fillId="0" borderId="0" xfId="0" applyFont="1" applyAlignment="1">
      <alignment horizontal="left"/>
    </xf>
    <xf numFmtId="171" fontId="88" fillId="0" borderId="10" xfId="0" applyNumberFormat="1" applyFont="1" applyBorder="1" applyAlignment="1">
      <alignment horizontal="center"/>
    </xf>
    <xf numFmtId="171" fontId="88" fillId="0" borderId="10" xfId="0" applyNumberFormat="1" applyFont="1" applyBorder="1" applyAlignment="1">
      <alignment horizontal="center" wrapText="1"/>
    </xf>
    <xf numFmtId="2" fontId="88" fillId="0" borderId="10" xfId="0" applyNumberFormat="1" applyFont="1" applyBorder="1" applyAlignment="1">
      <alignment horizontal="center" wrapText="1"/>
    </xf>
    <xf numFmtId="1" fontId="88" fillId="0" borderId="10" xfId="0" applyNumberFormat="1" applyFont="1" applyBorder="1" applyAlignment="1">
      <alignment horizontal="center" wrapText="1"/>
    </xf>
    <xf numFmtId="169" fontId="88" fillId="0" borderId="10" xfId="0" applyNumberFormat="1" applyFont="1" applyBorder="1" applyAlignment="1">
      <alignment horizontal="center" wrapText="1"/>
    </xf>
    <xf numFmtId="171" fontId="88" fillId="0" borderId="10" xfId="0" applyNumberFormat="1" applyFont="1" applyBorder="1" applyAlignment="1">
      <alignment horizontal="center" vertical="top" wrapText="1"/>
    </xf>
    <xf numFmtId="171" fontId="88" fillId="0" borderId="10" xfId="0" applyNumberFormat="1" applyFont="1" applyBorder="1" applyAlignment="1">
      <alignment wrapText="1"/>
    </xf>
    <xf numFmtId="2" fontId="88" fillId="0" borderId="10" xfId="0" applyNumberFormat="1" applyFont="1" applyFill="1" applyBorder="1" applyAlignment="1">
      <alignment horizontal="center" wrapText="1"/>
    </xf>
    <xf numFmtId="171" fontId="88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1" fontId="88" fillId="0" borderId="10" xfId="0" applyNumberFormat="1" applyFont="1" applyBorder="1" applyAlignment="1">
      <alignment horizontal="center"/>
    </xf>
    <xf numFmtId="1" fontId="90" fillId="0" borderId="12" xfId="0" applyNumberFormat="1" applyFont="1" applyBorder="1" applyAlignment="1">
      <alignment horizontal="center" wrapText="1"/>
    </xf>
    <xf numFmtId="2" fontId="88" fillId="0" borderId="13" xfId="0" applyNumberFormat="1" applyFont="1" applyBorder="1" applyAlignment="1">
      <alignment horizontal="center" wrapText="1"/>
    </xf>
    <xf numFmtId="1" fontId="91" fillId="0" borderId="10" xfId="0" applyNumberFormat="1" applyFont="1" applyBorder="1" applyAlignment="1">
      <alignment horizontal="center" vertical="center" wrapText="1"/>
    </xf>
    <xf numFmtId="1" fontId="90" fillId="0" borderId="12" xfId="0" applyNumberFormat="1" applyFont="1" applyBorder="1" applyAlignment="1">
      <alignment horizontal="center" vertical="center" wrapText="1"/>
    </xf>
    <xf numFmtId="2" fontId="92" fillId="0" borderId="13" xfId="0" applyNumberFormat="1" applyFont="1" applyBorder="1" applyAlignment="1">
      <alignment horizontal="center" vertical="center" wrapText="1"/>
    </xf>
    <xf numFmtId="0" fontId="87" fillId="0" borderId="11" xfId="0" applyFont="1" applyBorder="1" applyAlignment="1">
      <alignment horizontal="left"/>
    </xf>
    <xf numFmtId="14" fontId="87" fillId="0" borderId="11" xfId="0" applyNumberFormat="1" applyFont="1" applyBorder="1" applyAlignment="1">
      <alignment/>
    </xf>
    <xf numFmtId="0" fontId="89" fillId="0" borderId="0" xfId="0" applyFont="1" applyAlignment="1">
      <alignment/>
    </xf>
    <xf numFmtId="0" fontId="88" fillId="0" borderId="0" xfId="0" applyFont="1" applyAlignment="1">
      <alignment horizontal="left"/>
    </xf>
    <xf numFmtId="0" fontId="86" fillId="0" borderId="0" xfId="0" applyFont="1" applyBorder="1" applyAlignment="1">
      <alignment horizontal="center" vertical="center"/>
    </xf>
    <xf numFmtId="0" fontId="93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94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6" fillId="0" borderId="0" xfId="0" applyFont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14" fontId="89" fillId="0" borderId="11" xfId="0" applyNumberFormat="1" applyFont="1" applyBorder="1" applyAlignment="1">
      <alignment horizontal="center"/>
    </xf>
    <xf numFmtId="0" fontId="89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10" fillId="0" borderId="17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95" fillId="0" borderId="21" xfId="0" applyFont="1" applyBorder="1" applyAlignment="1">
      <alignment horizontal="center" vertical="center" textRotation="90" wrapText="1"/>
    </xf>
    <xf numFmtId="0" fontId="95" fillId="0" borderId="22" xfId="0" applyFont="1" applyBorder="1" applyAlignment="1">
      <alignment horizontal="center" vertical="center" textRotation="90" wrapText="1"/>
    </xf>
    <xf numFmtId="0" fontId="95" fillId="0" borderId="23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0" fillId="0" borderId="10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7"/>
  <sheetViews>
    <sheetView view="pageBreakPreview" zoomScale="90" zoomScaleSheetLayoutView="90" zoomScalePageLayoutView="0" workbookViewId="0" topLeftCell="A7">
      <selection activeCell="A8" sqref="A8:IV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5" width="7.37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2.75">
      <c r="B1" s="39" t="s">
        <v>30</v>
      </c>
      <c r="C1" s="39"/>
      <c r="D1" s="39"/>
      <c r="E1" s="39"/>
      <c r="F1" s="39"/>
      <c r="G1" s="39"/>
      <c r="I1" s="39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2:27" ht="12.75">
      <c r="B2" s="39" t="s">
        <v>45</v>
      </c>
      <c r="C2" s="39"/>
      <c r="D2" s="39"/>
      <c r="E2" s="39"/>
      <c r="F2" s="39"/>
      <c r="G2" s="39"/>
      <c r="I2" s="39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2:27" ht="12.75">
      <c r="B3" s="40" t="s">
        <v>46</v>
      </c>
      <c r="C3" s="39"/>
      <c r="D3" s="39"/>
      <c r="E3" s="39"/>
      <c r="F3" s="39"/>
      <c r="G3" s="39"/>
      <c r="I3" s="39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2:27" ht="12.75">
      <c r="B4" s="39" t="s">
        <v>31</v>
      </c>
      <c r="C4" s="39"/>
      <c r="D4" s="39"/>
      <c r="E4" s="39"/>
      <c r="F4" s="39"/>
      <c r="G4" s="39"/>
      <c r="I4" s="39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2:27" ht="12.75">
      <c r="B5" s="39" t="s">
        <v>47</v>
      </c>
      <c r="C5" s="39"/>
      <c r="D5" s="39"/>
      <c r="E5" s="39" t="s">
        <v>48</v>
      </c>
      <c r="F5" s="39"/>
      <c r="G5" s="39" t="s">
        <v>49</v>
      </c>
      <c r="H5" s="41"/>
      <c r="I5" s="39"/>
      <c r="J5" s="34"/>
      <c r="K5" s="34"/>
      <c r="L5" s="34"/>
      <c r="M5" s="34"/>
      <c r="N5" s="34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2:27" ht="15">
      <c r="B6" s="32"/>
      <c r="C6" s="74" t="s">
        <v>18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37"/>
      <c r="AA6" s="38"/>
    </row>
    <row r="7" spans="2:27" ht="18" customHeight="1">
      <c r="B7" s="79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35"/>
      <c r="AA7" s="35"/>
    </row>
    <row r="8" spans="2:27" ht="37.5" customHeight="1">
      <c r="B8" s="75" t="s">
        <v>73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35"/>
      <c r="AA8" s="35"/>
    </row>
    <row r="9" spans="2:27" ht="18" customHeight="1">
      <c r="B9" s="77" t="s">
        <v>74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35"/>
      <c r="AA9" s="35"/>
    </row>
    <row r="10" spans="2:27" ht="24" customHeight="1"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35"/>
      <c r="AA10" s="35"/>
    </row>
    <row r="11" spans="2:27" ht="12" customHeight="1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3"/>
      <c r="AA11" s="3"/>
    </row>
    <row r="12" spans="2:29" ht="30" customHeight="1">
      <c r="B12" s="71" t="s">
        <v>26</v>
      </c>
      <c r="C12" s="87" t="s">
        <v>17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9"/>
      <c r="O12" s="87" t="s">
        <v>6</v>
      </c>
      <c r="P12" s="88"/>
      <c r="Q12" s="88"/>
      <c r="R12" s="88"/>
      <c r="S12" s="88"/>
      <c r="T12" s="88"/>
      <c r="U12" s="82" t="s">
        <v>22</v>
      </c>
      <c r="V12" s="71" t="s">
        <v>23</v>
      </c>
      <c r="W12" s="71" t="s">
        <v>34</v>
      </c>
      <c r="X12" s="71" t="s">
        <v>25</v>
      </c>
      <c r="Y12" s="71" t="s">
        <v>24</v>
      </c>
      <c r="Z12" s="3"/>
      <c r="AB12" s="6"/>
      <c r="AC12"/>
    </row>
    <row r="13" spans="2:29" ht="48.75" customHeight="1">
      <c r="B13" s="72"/>
      <c r="C13" s="91" t="s">
        <v>2</v>
      </c>
      <c r="D13" s="70" t="s">
        <v>3</v>
      </c>
      <c r="E13" s="70" t="s">
        <v>4</v>
      </c>
      <c r="F13" s="70" t="s">
        <v>5</v>
      </c>
      <c r="G13" s="70" t="s">
        <v>8</v>
      </c>
      <c r="H13" s="70" t="s">
        <v>9</v>
      </c>
      <c r="I13" s="70" t="s">
        <v>10</v>
      </c>
      <c r="J13" s="70" t="s">
        <v>11</v>
      </c>
      <c r="K13" s="70" t="s">
        <v>12</v>
      </c>
      <c r="L13" s="70" t="s">
        <v>13</v>
      </c>
      <c r="M13" s="71" t="s">
        <v>14</v>
      </c>
      <c r="N13" s="71" t="s">
        <v>15</v>
      </c>
      <c r="O13" s="71" t="s">
        <v>7</v>
      </c>
      <c r="P13" s="71" t="s">
        <v>19</v>
      </c>
      <c r="Q13" s="71" t="s">
        <v>32</v>
      </c>
      <c r="R13" s="71" t="s">
        <v>20</v>
      </c>
      <c r="S13" s="71" t="s">
        <v>33</v>
      </c>
      <c r="T13" s="71" t="s">
        <v>21</v>
      </c>
      <c r="U13" s="83"/>
      <c r="V13" s="72"/>
      <c r="W13" s="72"/>
      <c r="X13" s="72"/>
      <c r="Y13" s="72"/>
      <c r="Z13" s="3"/>
      <c r="AB13" s="6"/>
      <c r="AC13"/>
    </row>
    <row r="14" spans="2:29" ht="15.75" customHeight="1">
      <c r="B14" s="72"/>
      <c r="C14" s="91"/>
      <c r="D14" s="70"/>
      <c r="E14" s="70"/>
      <c r="F14" s="70"/>
      <c r="G14" s="70"/>
      <c r="H14" s="70"/>
      <c r="I14" s="70"/>
      <c r="J14" s="70"/>
      <c r="K14" s="70"/>
      <c r="L14" s="70"/>
      <c r="M14" s="72"/>
      <c r="N14" s="72"/>
      <c r="O14" s="72"/>
      <c r="P14" s="72"/>
      <c r="Q14" s="72"/>
      <c r="R14" s="72"/>
      <c r="S14" s="72"/>
      <c r="T14" s="72"/>
      <c r="U14" s="83"/>
      <c r="V14" s="72"/>
      <c r="W14" s="72"/>
      <c r="X14" s="72"/>
      <c r="Y14" s="72"/>
      <c r="Z14" s="3"/>
      <c r="AB14" s="6"/>
      <c r="AC14"/>
    </row>
    <row r="15" spans="2:29" ht="30" customHeight="1">
      <c r="B15" s="81"/>
      <c r="C15" s="91"/>
      <c r="D15" s="70"/>
      <c r="E15" s="70"/>
      <c r="F15" s="70"/>
      <c r="G15" s="70"/>
      <c r="H15" s="70"/>
      <c r="I15" s="70"/>
      <c r="J15" s="70"/>
      <c r="K15" s="70"/>
      <c r="L15" s="70"/>
      <c r="M15" s="73"/>
      <c r="N15" s="73"/>
      <c r="O15" s="73"/>
      <c r="P15" s="73"/>
      <c r="Q15" s="73"/>
      <c r="R15" s="73"/>
      <c r="S15" s="73"/>
      <c r="T15" s="73"/>
      <c r="U15" s="84"/>
      <c r="V15" s="73"/>
      <c r="W15" s="73"/>
      <c r="X15" s="73"/>
      <c r="Y15" s="73"/>
      <c r="Z15" s="3"/>
      <c r="AB15" s="6"/>
      <c r="AC15"/>
    </row>
    <row r="16" spans="2:29" ht="12.75">
      <c r="B16" s="15">
        <v>1</v>
      </c>
      <c r="C16" s="47">
        <v>88.4597</v>
      </c>
      <c r="D16" s="48">
        <v>3.6406</v>
      </c>
      <c r="E16" s="48">
        <v>1.2082</v>
      </c>
      <c r="F16" s="48">
        <v>0.1574</v>
      </c>
      <c r="G16" s="48">
        <v>0.2772</v>
      </c>
      <c r="H16" s="48">
        <v>0.004</v>
      </c>
      <c r="I16" s="48">
        <v>0.0751</v>
      </c>
      <c r="J16" s="48">
        <v>0.0722</v>
      </c>
      <c r="K16" s="48">
        <v>0.0992</v>
      </c>
      <c r="L16" s="48" t="s">
        <v>69</v>
      </c>
      <c r="M16" s="48">
        <v>3.7855</v>
      </c>
      <c r="N16" s="48">
        <v>2.2209</v>
      </c>
      <c r="O16" s="48">
        <v>0.7626</v>
      </c>
      <c r="P16" s="49">
        <v>33.62</v>
      </c>
      <c r="Q16" s="50">
        <v>8030</v>
      </c>
      <c r="R16" s="49">
        <v>37.24</v>
      </c>
      <c r="S16" s="50">
        <v>8895</v>
      </c>
      <c r="T16" s="49">
        <v>46.81</v>
      </c>
      <c r="U16" s="51"/>
      <c r="V16" s="51"/>
      <c r="W16" s="48"/>
      <c r="X16" s="55"/>
      <c r="Y16" s="55"/>
      <c r="AA16" s="4">
        <f aca="true" t="shared" si="0" ref="AA16:AA46">SUM(C16:N16)</f>
        <v>100</v>
      </c>
      <c r="AB16" s="30" t="str">
        <f>IF(AA16=100,"ОК"," ")</f>
        <v>ОК</v>
      </c>
      <c r="AC16"/>
    </row>
    <row r="17" spans="2:29" ht="12.75">
      <c r="B17" s="15">
        <v>2</v>
      </c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9"/>
      <c r="Q17" s="50"/>
      <c r="R17" s="49"/>
      <c r="S17" s="50"/>
      <c r="T17" s="49"/>
      <c r="U17" s="51"/>
      <c r="V17" s="51"/>
      <c r="W17" s="48"/>
      <c r="X17" s="55"/>
      <c r="Y17" s="55"/>
      <c r="AA17" s="4">
        <f t="shared" si="0"/>
        <v>0</v>
      </c>
      <c r="AB17" s="30" t="str">
        <f>IF(AA17=100,"ОК"," ")</f>
        <v> </v>
      </c>
      <c r="AC17"/>
    </row>
    <row r="18" spans="2:29" ht="12.75">
      <c r="B18" s="15">
        <v>3</v>
      </c>
      <c r="C18" s="47">
        <v>88.5163</v>
      </c>
      <c r="D18" s="48">
        <v>3.6443</v>
      </c>
      <c r="E18" s="48">
        <v>1.2101</v>
      </c>
      <c r="F18" s="48">
        <v>0.1548</v>
      </c>
      <c r="G18" s="48">
        <v>0.2785</v>
      </c>
      <c r="H18" s="48">
        <v>0.0037</v>
      </c>
      <c r="I18" s="48">
        <v>0.0741</v>
      </c>
      <c r="J18" s="48">
        <v>0.072</v>
      </c>
      <c r="K18" s="48">
        <v>0.1036</v>
      </c>
      <c r="L18" s="48" t="s">
        <v>69</v>
      </c>
      <c r="M18" s="48">
        <v>3.764</v>
      </c>
      <c r="N18" s="48">
        <v>2.1786</v>
      </c>
      <c r="O18" s="48">
        <v>0.7621</v>
      </c>
      <c r="P18" s="49">
        <v>33.65</v>
      </c>
      <c r="Q18" s="50">
        <v>8037</v>
      </c>
      <c r="R18" s="49">
        <v>37.27</v>
      </c>
      <c r="S18" s="50">
        <v>8902</v>
      </c>
      <c r="T18" s="49">
        <v>46.86</v>
      </c>
      <c r="U18" s="51"/>
      <c r="V18" s="51"/>
      <c r="W18" s="48"/>
      <c r="X18" s="55"/>
      <c r="Y18" s="55"/>
      <c r="AA18" s="4">
        <f t="shared" si="0"/>
        <v>99.99999999999999</v>
      </c>
      <c r="AB18" s="30" t="str">
        <f>IF(AA18=100,"ОК"," ")</f>
        <v>ОК</v>
      </c>
      <c r="AC18"/>
    </row>
    <row r="19" spans="2:29" ht="12.75">
      <c r="B19" s="15">
        <v>4</v>
      </c>
      <c r="C19" s="47">
        <v>88.5496</v>
      </c>
      <c r="D19" s="48">
        <v>3.7521</v>
      </c>
      <c r="E19" s="48">
        <v>1.2521</v>
      </c>
      <c r="F19" s="48">
        <v>0.1569</v>
      </c>
      <c r="G19" s="48">
        <v>0.2805</v>
      </c>
      <c r="H19" s="48">
        <v>0.0039</v>
      </c>
      <c r="I19" s="48">
        <v>0.0722</v>
      </c>
      <c r="J19" s="48">
        <v>0.0703</v>
      </c>
      <c r="K19" s="48">
        <v>0.1017</v>
      </c>
      <c r="L19" s="48">
        <v>0.0443</v>
      </c>
      <c r="M19" s="48">
        <v>3.7069</v>
      </c>
      <c r="N19" s="48">
        <v>2.0538</v>
      </c>
      <c r="O19" s="48">
        <v>0.7614</v>
      </c>
      <c r="P19" s="49">
        <v>33.76</v>
      </c>
      <c r="Q19" s="50">
        <v>8063</v>
      </c>
      <c r="R19" s="49">
        <v>37.39</v>
      </c>
      <c r="S19" s="50">
        <v>8930</v>
      </c>
      <c r="T19" s="49">
        <v>47.03</v>
      </c>
      <c r="U19" s="51">
        <v>-8.5</v>
      </c>
      <c r="V19" s="51">
        <v>-3.9</v>
      </c>
      <c r="W19" s="48" t="s">
        <v>35</v>
      </c>
      <c r="X19" s="55" t="s">
        <v>55</v>
      </c>
      <c r="Y19" s="55">
        <v>0.0017</v>
      </c>
      <c r="AA19" s="4">
        <f t="shared" si="0"/>
        <v>100.04429999999999</v>
      </c>
      <c r="AB19" s="30" t="str">
        <f aca="true" t="shared" si="1" ref="AB19:AB46">IF(AA19=100,"ОК"," ")</f>
        <v> </v>
      </c>
      <c r="AC19"/>
    </row>
    <row r="20" spans="2:29" ht="12.75">
      <c r="B20" s="15">
        <v>5</v>
      </c>
      <c r="C20" s="47">
        <v>88.9006</v>
      </c>
      <c r="D20" s="48">
        <v>4.0242</v>
      </c>
      <c r="E20" s="48">
        <v>1.3559</v>
      </c>
      <c r="F20" s="48">
        <v>0.1583</v>
      </c>
      <c r="G20" s="48">
        <v>0.2902</v>
      </c>
      <c r="H20" s="48">
        <v>0.0041</v>
      </c>
      <c r="I20" s="48">
        <v>0.0699</v>
      </c>
      <c r="J20" s="48">
        <v>0.0674</v>
      </c>
      <c r="K20" s="48">
        <v>0.0977</v>
      </c>
      <c r="L20" s="48" t="s">
        <v>69</v>
      </c>
      <c r="M20" s="48">
        <v>3.2698</v>
      </c>
      <c r="N20" s="48">
        <v>1.7619</v>
      </c>
      <c r="O20" s="48">
        <v>0.7586</v>
      </c>
      <c r="P20" s="49">
        <v>34.13</v>
      </c>
      <c r="Q20" s="50">
        <v>8152</v>
      </c>
      <c r="R20" s="49">
        <v>37.79</v>
      </c>
      <c r="S20" s="50">
        <v>9026</v>
      </c>
      <c r="T20" s="49">
        <v>47.62</v>
      </c>
      <c r="U20" s="51"/>
      <c r="V20" s="51"/>
      <c r="W20" s="48"/>
      <c r="X20" s="55"/>
      <c r="Y20" s="55"/>
      <c r="AA20" s="4">
        <f t="shared" si="0"/>
        <v>100.00000000000001</v>
      </c>
      <c r="AB20" s="30" t="str">
        <f t="shared" si="1"/>
        <v>ОК</v>
      </c>
      <c r="AC20"/>
    </row>
    <row r="21" spans="2:29" ht="12.75">
      <c r="B21" s="15">
        <v>6</v>
      </c>
      <c r="C21" s="47">
        <v>88.8028</v>
      </c>
      <c r="D21" s="48">
        <v>4.1552</v>
      </c>
      <c r="E21" s="48">
        <v>1.4006</v>
      </c>
      <c r="F21" s="48">
        <v>0.1609</v>
      </c>
      <c r="G21" s="48">
        <v>0.2997</v>
      </c>
      <c r="H21" s="48">
        <v>0.004</v>
      </c>
      <c r="I21" s="48">
        <v>0.0703</v>
      </c>
      <c r="J21" s="48">
        <v>0.067</v>
      </c>
      <c r="K21" s="48">
        <v>0.0957</v>
      </c>
      <c r="L21" s="48" t="s">
        <v>69</v>
      </c>
      <c r="M21" s="48">
        <v>3.2596</v>
      </c>
      <c r="N21" s="48">
        <v>1.6842</v>
      </c>
      <c r="O21" s="48">
        <v>0.7591</v>
      </c>
      <c r="P21" s="49">
        <v>34.22</v>
      </c>
      <c r="Q21" s="50">
        <v>8173</v>
      </c>
      <c r="R21" s="49">
        <v>37.9</v>
      </c>
      <c r="S21" s="50">
        <v>9052</v>
      </c>
      <c r="T21" s="49">
        <v>47.73</v>
      </c>
      <c r="U21" s="51"/>
      <c r="V21" s="51"/>
      <c r="W21" s="48"/>
      <c r="X21" s="55"/>
      <c r="Y21" s="55"/>
      <c r="AA21" s="4">
        <f t="shared" si="0"/>
        <v>100</v>
      </c>
      <c r="AB21" s="30" t="str">
        <f t="shared" si="1"/>
        <v>ОК</v>
      </c>
      <c r="AC21"/>
    </row>
    <row r="22" spans="2:29" ht="12.75">
      <c r="B22" s="15">
        <v>7</v>
      </c>
      <c r="C22" s="47">
        <v>88.6288</v>
      </c>
      <c r="D22" s="48">
        <v>4.0895</v>
      </c>
      <c r="E22" s="48">
        <v>1.3809</v>
      </c>
      <c r="F22" s="48">
        <v>0.1587</v>
      </c>
      <c r="G22" s="48">
        <v>0.2949</v>
      </c>
      <c r="H22" s="48">
        <v>0.0039</v>
      </c>
      <c r="I22" s="48">
        <v>0.0674</v>
      </c>
      <c r="J22" s="48">
        <v>0.0639</v>
      </c>
      <c r="K22" s="48">
        <v>0.0906</v>
      </c>
      <c r="L22" s="48" t="s">
        <v>69</v>
      </c>
      <c r="M22" s="48">
        <v>3.443</v>
      </c>
      <c r="N22" s="48">
        <v>1.7784</v>
      </c>
      <c r="O22" s="48">
        <v>0.7601</v>
      </c>
      <c r="P22" s="49">
        <v>34.08</v>
      </c>
      <c r="Q22" s="50">
        <v>8140</v>
      </c>
      <c r="R22" s="49">
        <v>37.74</v>
      </c>
      <c r="S22" s="50">
        <v>9014</v>
      </c>
      <c r="T22" s="49">
        <v>47.51</v>
      </c>
      <c r="U22" s="51"/>
      <c r="V22" s="51"/>
      <c r="W22" s="48"/>
      <c r="X22" s="55"/>
      <c r="Y22" s="55"/>
      <c r="AA22" s="4">
        <f t="shared" si="0"/>
        <v>100</v>
      </c>
      <c r="AB22" s="30" t="str">
        <f t="shared" si="1"/>
        <v>ОК</v>
      </c>
      <c r="AC22"/>
    </row>
    <row r="23" spans="2:29" ht="12.75">
      <c r="B23" s="15">
        <v>8</v>
      </c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/>
      <c r="Q23" s="50"/>
      <c r="R23" s="49"/>
      <c r="S23" s="50"/>
      <c r="T23" s="49"/>
      <c r="U23" s="51"/>
      <c r="V23" s="51"/>
      <c r="W23" s="48"/>
      <c r="X23" s="55"/>
      <c r="Y23" s="55"/>
      <c r="AA23" s="4">
        <f t="shared" si="0"/>
        <v>0</v>
      </c>
      <c r="AB23" s="30" t="str">
        <f t="shared" si="1"/>
        <v> </v>
      </c>
      <c r="AC23"/>
    </row>
    <row r="24" spans="2:29" ht="15" customHeight="1">
      <c r="B24" s="15">
        <v>9</v>
      </c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  <c r="Q24" s="50"/>
      <c r="R24" s="49"/>
      <c r="S24" s="50"/>
      <c r="T24" s="49"/>
      <c r="U24" s="51"/>
      <c r="V24" s="51"/>
      <c r="W24" s="53"/>
      <c r="X24" s="55"/>
      <c r="Y24" s="55"/>
      <c r="AA24" s="4">
        <f t="shared" si="0"/>
        <v>0</v>
      </c>
      <c r="AB24" s="30" t="str">
        <f t="shared" si="1"/>
        <v> </v>
      </c>
      <c r="AC24"/>
    </row>
    <row r="25" spans="2:29" ht="12.75">
      <c r="B25" s="15">
        <v>10</v>
      </c>
      <c r="C25" s="47">
        <v>88.5038</v>
      </c>
      <c r="D25" s="48">
        <v>4.0311</v>
      </c>
      <c r="E25" s="48">
        <v>1.3794</v>
      </c>
      <c r="F25" s="48">
        <v>0.1613</v>
      </c>
      <c r="G25" s="48">
        <v>0.3004</v>
      </c>
      <c r="H25" s="48">
        <v>0.004</v>
      </c>
      <c r="I25" s="48">
        <v>0.0718</v>
      </c>
      <c r="J25" s="48">
        <v>0.0684</v>
      </c>
      <c r="K25" s="48">
        <v>0.0934</v>
      </c>
      <c r="L25" s="48" t="s">
        <v>69</v>
      </c>
      <c r="M25" s="48">
        <v>3.5763</v>
      </c>
      <c r="N25" s="48">
        <v>1.8101</v>
      </c>
      <c r="O25" s="48">
        <v>0.7612</v>
      </c>
      <c r="P25" s="49">
        <v>34.03</v>
      </c>
      <c r="Q25" s="50">
        <v>8128</v>
      </c>
      <c r="R25" s="49">
        <v>37.69</v>
      </c>
      <c r="S25" s="50">
        <v>9002</v>
      </c>
      <c r="T25" s="49">
        <v>47.4</v>
      </c>
      <c r="U25" s="51"/>
      <c r="V25" s="51"/>
      <c r="W25" s="48"/>
      <c r="X25" s="55"/>
      <c r="Y25" s="55"/>
      <c r="AA25" s="4">
        <f t="shared" si="0"/>
        <v>100</v>
      </c>
      <c r="AB25" s="30" t="str">
        <f t="shared" si="1"/>
        <v>ОК</v>
      </c>
      <c r="AC25"/>
    </row>
    <row r="26" spans="2:29" ht="12.75">
      <c r="B26" s="15">
        <v>11</v>
      </c>
      <c r="C26" s="47">
        <v>88.5186</v>
      </c>
      <c r="D26" s="48">
        <v>4.0944</v>
      </c>
      <c r="E26" s="48">
        <v>1.4</v>
      </c>
      <c r="F26" s="48">
        <v>0.1638</v>
      </c>
      <c r="G26" s="48">
        <v>0.3106</v>
      </c>
      <c r="H26" s="48">
        <v>0.0041</v>
      </c>
      <c r="I26" s="48">
        <v>0.0735</v>
      </c>
      <c r="J26" s="48">
        <v>0.0707</v>
      </c>
      <c r="K26" s="48">
        <v>0.0979</v>
      </c>
      <c r="L26" s="48" t="s">
        <v>69</v>
      </c>
      <c r="M26" s="48">
        <v>3.5009</v>
      </c>
      <c r="N26" s="48">
        <v>1.7655</v>
      </c>
      <c r="O26" s="48">
        <v>0.7614</v>
      </c>
      <c r="P26" s="49">
        <v>34.12</v>
      </c>
      <c r="Q26" s="50">
        <v>8149</v>
      </c>
      <c r="R26" s="49">
        <v>37.78</v>
      </c>
      <c r="S26" s="50">
        <v>9024</v>
      </c>
      <c r="T26" s="49">
        <v>47.52</v>
      </c>
      <c r="U26" s="51"/>
      <c r="V26" s="51"/>
      <c r="W26" s="48"/>
      <c r="X26" s="55"/>
      <c r="Y26" s="55"/>
      <c r="AA26" s="4">
        <f t="shared" si="0"/>
        <v>99.99999999999999</v>
      </c>
      <c r="AB26" s="30" t="str">
        <f t="shared" si="1"/>
        <v>ОК</v>
      </c>
      <c r="AC26"/>
    </row>
    <row r="27" spans="2:29" ht="12.75">
      <c r="B27" s="15">
        <v>12</v>
      </c>
      <c r="C27" s="47">
        <v>88.4532</v>
      </c>
      <c r="D27" s="48">
        <v>4.1398</v>
      </c>
      <c r="E27" s="48">
        <v>1.4148</v>
      </c>
      <c r="F27" s="48">
        <v>0.1642</v>
      </c>
      <c r="G27" s="48">
        <v>0.3038</v>
      </c>
      <c r="H27" s="48">
        <v>0.0041</v>
      </c>
      <c r="I27" s="48">
        <v>0.0713</v>
      </c>
      <c r="J27" s="48">
        <v>0.0684</v>
      </c>
      <c r="K27" s="48">
        <v>0.0946</v>
      </c>
      <c r="L27" s="48" t="s">
        <v>69</v>
      </c>
      <c r="M27" s="48">
        <v>3.5368</v>
      </c>
      <c r="N27" s="48">
        <v>1.749</v>
      </c>
      <c r="O27" s="48">
        <v>0.7615</v>
      </c>
      <c r="P27" s="49">
        <v>34.12</v>
      </c>
      <c r="Q27" s="50">
        <v>8149</v>
      </c>
      <c r="R27" s="49">
        <v>37.78</v>
      </c>
      <c r="S27" s="50">
        <v>9024</v>
      </c>
      <c r="T27" s="49">
        <v>47.51</v>
      </c>
      <c r="U27" s="51"/>
      <c r="V27" s="51"/>
      <c r="W27" s="48"/>
      <c r="X27" s="55"/>
      <c r="Y27" s="55"/>
      <c r="AA27" s="4">
        <f t="shared" si="0"/>
        <v>99.99999999999996</v>
      </c>
      <c r="AB27" s="30" t="str">
        <f t="shared" si="1"/>
        <v>ОК</v>
      </c>
      <c r="AC27"/>
    </row>
    <row r="28" spans="2:29" ht="12.75">
      <c r="B28" s="15">
        <v>13</v>
      </c>
      <c r="C28" s="47">
        <v>88.5219</v>
      </c>
      <c r="D28" s="48">
        <v>4.0359</v>
      </c>
      <c r="E28" s="48">
        <v>1.3784</v>
      </c>
      <c r="F28" s="48">
        <v>0.1615</v>
      </c>
      <c r="G28" s="48">
        <v>0.3002</v>
      </c>
      <c r="H28" s="48">
        <v>0.0042</v>
      </c>
      <c r="I28" s="48">
        <v>0.0705</v>
      </c>
      <c r="J28" s="48">
        <v>0.0673</v>
      </c>
      <c r="K28" s="48">
        <v>0.0947</v>
      </c>
      <c r="L28" s="48"/>
      <c r="M28" s="48">
        <v>3.5562</v>
      </c>
      <c r="N28" s="48">
        <v>1.8092</v>
      </c>
      <c r="O28" s="48">
        <v>0.7611</v>
      </c>
      <c r="P28" s="49">
        <v>34.04</v>
      </c>
      <c r="Q28" s="50">
        <v>8130</v>
      </c>
      <c r="R28" s="49">
        <v>37.69</v>
      </c>
      <c r="S28" s="50">
        <v>9002</v>
      </c>
      <c r="T28" s="49">
        <v>47.42</v>
      </c>
      <c r="U28" s="51">
        <v>-8.7</v>
      </c>
      <c r="V28" s="51">
        <v>-4.3</v>
      </c>
      <c r="W28" s="48"/>
      <c r="X28" s="55"/>
      <c r="Y28" s="55"/>
      <c r="AA28" s="4">
        <f t="shared" si="0"/>
        <v>100.00000000000001</v>
      </c>
      <c r="AB28" s="30" t="str">
        <f t="shared" si="1"/>
        <v>ОК</v>
      </c>
      <c r="AC28"/>
    </row>
    <row r="29" spans="2:29" ht="12.75">
      <c r="B29" s="15">
        <v>14</v>
      </c>
      <c r="C29" s="47">
        <v>88.5098</v>
      </c>
      <c r="D29" s="48">
        <v>4.0715</v>
      </c>
      <c r="E29" s="48">
        <v>1.3919</v>
      </c>
      <c r="F29" s="48">
        <v>0.1632</v>
      </c>
      <c r="G29" s="48">
        <v>0.299</v>
      </c>
      <c r="H29" s="48">
        <v>0.004</v>
      </c>
      <c r="I29" s="48">
        <v>0.0705</v>
      </c>
      <c r="J29" s="48">
        <v>0.0674</v>
      </c>
      <c r="K29" s="48">
        <v>0.093</v>
      </c>
      <c r="L29" s="48" t="s">
        <v>69</v>
      </c>
      <c r="M29" s="48">
        <v>3.5371</v>
      </c>
      <c r="N29" s="48">
        <v>1.7926</v>
      </c>
      <c r="O29" s="48">
        <v>0.7612</v>
      </c>
      <c r="P29" s="49">
        <v>34.06</v>
      </c>
      <c r="Q29" s="50">
        <v>8135</v>
      </c>
      <c r="R29" s="49">
        <v>37.72</v>
      </c>
      <c r="S29" s="50">
        <v>9009</v>
      </c>
      <c r="T29" s="49">
        <v>47.45</v>
      </c>
      <c r="U29" s="51"/>
      <c r="V29" s="51"/>
      <c r="W29" s="48"/>
      <c r="X29" s="55"/>
      <c r="Y29" s="55"/>
      <c r="AA29" s="4">
        <f t="shared" si="0"/>
        <v>100.00000000000001</v>
      </c>
      <c r="AB29" s="30" t="str">
        <f t="shared" si="1"/>
        <v>ОК</v>
      </c>
      <c r="AC29"/>
    </row>
    <row r="30" spans="2:29" ht="12.75">
      <c r="B30" s="15">
        <v>15</v>
      </c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9"/>
      <c r="Q30" s="50"/>
      <c r="R30" s="49"/>
      <c r="S30" s="50"/>
      <c r="T30" s="49"/>
      <c r="U30" s="51"/>
      <c r="V30" s="51"/>
      <c r="W30" s="48"/>
      <c r="X30" s="55"/>
      <c r="Y30" s="55"/>
      <c r="AA30" s="4">
        <f t="shared" si="0"/>
        <v>0</v>
      </c>
      <c r="AB30" s="30" t="str">
        <f t="shared" si="1"/>
        <v> </v>
      </c>
      <c r="AC30"/>
    </row>
    <row r="31" spans="2:29" ht="12.75">
      <c r="B31" s="16">
        <v>16</v>
      </c>
      <c r="C31" s="52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/>
      <c r="Q31" s="50"/>
      <c r="R31" s="49"/>
      <c r="S31" s="50"/>
      <c r="T31" s="49"/>
      <c r="U31" s="51"/>
      <c r="V31" s="51"/>
      <c r="W31" s="48"/>
      <c r="X31" s="55"/>
      <c r="Y31" s="55"/>
      <c r="AA31" s="4">
        <f t="shared" si="0"/>
        <v>0</v>
      </c>
      <c r="AB31" s="30" t="str">
        <f t="shared" si="1"/>
        <v> </v>
      </c>
      <c r="AC31"/>
    </row>
    <row r="32" spans="2:29" ht="12.75">
      <c r="B32" s="16">
        <v>17</v>
      </c>
      <c r="C32" s="52">
        <v>88.4982</v>
      </c>
      <c r="D32" s="48">
        <v>4.1493</v>
      </c>
      <c r="E32" s="48">
        <v>1.414</v>
      </c>
      <c r="F32" s="48">
        <v>0.1603</v>
      </c>
      <c r="G32" s="48">
        <v>0.2979</v>
      </c>
      <c r="H32" s="48">
        <v>0.0039</v>
      </c>
      <c r="I32" s="48">
        <v>0.0683</v>
      </c>
      <c r="J32" s="48">
        <v>0.0645</v>
      </c>
      <c r="K32" s="48">
        <v>0.0889</v>
      </c>
      <c r="L32" s="48" t="s">
        <v>69</v>
      </c>
      <c r="M32" s="48">
        <v>3.5423</v>
      </c>
      <c r="N32" s="48">
        <v>1.7124</v>
      </c>
      <c r="O32" s="48">
        <v>0.7606</v>
      </c>
      <c r="P32" s="49">
        <v>34.11</v>
      </c>
      <c r="Q32" s="50">
        <v>8147</v>
      </c>
      <c r="R32" s="49">
        <v>37.77</v>
      </c>
      <c r="S32" s="50">
        <v>9021</v>
      </c>
      <c r="T32" s="49">
        <v>47.53</v>
      </c>
      <c r="U32" s="51"/>
      <c r="V32" s="51"/>
      <c r="W32" s="48"/>
      <c r="X32" s="55"/>
      <c r="Y32" s="55"/>
      <c r="AA32" s="4">
        <f t="shared" si="0"/>
        <v>99.99999999999999</v>
      </c>
      <c r="AB32" s="30" t="str">
        <f t="shared" si="1"/>
        <v>ОК</v>
      </c>
      <c r="AC32"/>
    </row>
    <row r="33" spans="2:29" ht="12.75">
      <c r="B33" s="16">
        <v>18</v>
      </c>
      <c r="C33" s="52">
        <v>88.5735</v>
      </c>
      <c r="D33" s="48">
        <v>4.1527</v>
      </c>
      <c r="E33" s="48">
        <v>1.4293</v>
      </c>
      <c r="F33" s="48">
        <v>0.1616</v>
      </c>
      <c r="G33" s="48">
        <v>0.2996</v>
      </c>
      <c r="H33" s="48">
        <v>0.0039</v>
      </c>
      <c r="I33" s="48">
        <v>0.0674</v>
      </c>
      <c r="J33" s="48">
        <v>0.0638</v>
      </c>
      <c r="K33" s="48">
        <v>0.0885</v>
      </c>
      <c r="L33" s="48" t="s">
        <v>69</v>
      </c>
      <c r="M33" s="48">
        <v>3.4561</v>
      </c>
      <c r="N33" s="48">
        <v>1.7036</v>
      </c>
      <c r="O33" s="48">
        <v>0.7603</v>
      </c>
      <c r="P33" s="49">
        <v>34.15</v>
      </c>
      <c r="Q33" s="50">
        <v>8157</v>
      </c>
      <c r="R33" s="49">
        <v>37.81</v>
      </c>
      <c r="S33" s="50">
        <v>9031</v>
      </c>
      <c r="T33" s="49">
        <v>47.59</v>
      </c>
      <c r="U33" s="51"/>
      <c r="V33" s="51"/>
      <c r="W33" s="48"/>
      <c r="X33" s="55"/>
      <c r="Y33" s="55"/>
      <c r="AA33" s="4">
        <f t="shared" si="0"/>
        <v>100</v>
      </c>
      <c r="AB33" s="30" t="str">
        <f t="shared" si="1"/>
        <v>ОК</v>
      </c>
      <c r="AC33"/>
    </row>
    <row r="34" spans="2:29" ht="12.75">
      <c r="B34" s="16">
        <v>19</v>
      </c>
      <c r="C34" s="52">
        <v>88.5049</v>
      </c>
      <c r="D34" s="48">
        <v>4.1686</v>
      </c>
      <c r="E34" s="48">
        <v>1.4454</v>
      </c>
      <c r="F34" s="48">
        <v>0.165</v>
      </c>
      <c r="G34" s="48">
        <v>0.3054</v>
      </c>
      <c r="H34" s="48">
        <v>0.0041</v>
      </c>
      <c r="I34" s="48">
        <v>0.0677</v>
      </c>
      <c r="J34" s="48">
        <v>0.0637</v>
      </c>
      <c r="K34" s="48">
        <v>0.0876</v>
      </c>
      <c r="L34" s="48" t="s">
        <v>69</v>
      </c>
      <c r="M34" s="48">
        <v>3.4917</v>
      </c>
      <c r="N34" s="48">
        <v>1.6959</v>
      </c>
      <c r="O34" s="48">
        <v>0.7608</v>
      </c>
      <c r="P34" s="49">
        <v>34.16</v>
      </c>
      <c r="Q34" s="50">
        <v>8159</v>
      </c>
      <c r="R34" s="49">
        <v>37.82</v>
      </c>
      <c r="S34" s="50">
        <v>9033</v>
      </c>
      <c r="T34" s="49">
        <v>47.59</v>
      </c>
      <c r="U34" s="51"/>
      <c r="V34" s="51"/>
      <c r="W34" s="48"/>
      <c r="X34" s="55"/>
      <c r="Y34" s="55"/>
      <c r="AA34" s="4">
        <f t="shared" si="0"/>
        <v>100</v>
      </c>
      <c r="AB34" s="30" t="str">
        <f t="shared" si="1"/>
        <v>ОК</v>
      </c>
      <c r="AC34"/>
    </row>
    <row r="35" spans="2:29" ht="12.75">
      <c r="B35" s="16">
        <v>20</v>
      </c>
      <c r="C35" s="52">
        <v>88.5441</v>
      </c>
      <c r="D35" s="48">
        <v>4.0936</v>
      </c>
      <c r="E35" s="48">
        <v>1.4157</v>
      </c>
      <c r="F35" s="48">
        <v>0.1646</v>
      </c>
      <c r="G35" s="48">
        <v>0.3047</v>
      </c>
      <c r="H35" s="48">
        <v>0.0042</v>
      </c>
      <c r="I35" s="48">
        <v>0.0686</v>
      </c>
      <c r="J35" s="48">
        <v>0.0651</v>
      </c>
      <c r="K35" s="48">
        <v>0.0909</v>
      </c>
      <c r="L35" s="48" t="s">
        <v>69</v>
      </c>
      <c r="M35" s="48">
        <v>3.4834</v>
      </c>
      <c r="N35" s="48">
        <v>1.7651</v>
      </c>
      <c r="O35" s="48">
        <v>0.7609</v>
      </c>
      <c r="P35" s="49">
        <v>34.11</v>
      </c>
      <c r="Q35" s="50">
        <v>8147</v>
      </c>
      <c r="R35" s="49" t="s">
        <v>69</v>
      </c>
      <c r="S35" s="50">
        <v>9021</v>
      </c>
      <c r="T35" s="49">
        <v>47.52</v>
      </c>
      <c r="U35" s="51"/>
      <c r="V35" s="51"/>
      <c r="W35" s="48"/>
      <c r="X35" s="55"/>
      <c r="Y35" s="55"/>
      <c r="AA35" s="4">
        <f t="shared" si="0"/>
        <v>100</v>
      </c>
      <c r="AB35" s="30" t="str">
        <f t="shared" si="1"/>
        <v>ОК</v>
      </c>
      <c r="AC35"/>
    </row>
    <row r="36" spans="2:29" ht="12.75">
      <c r="B36" s="16">
        <v>21</v>
      </c>
      <c r="C36" s="52">
        <v>88.403</v>
      </c>
      <c r="D36" s="48">
        <v>4.1763</v>
      </c>
      <c r="E36" s="48">
        <v>1.4326</v>
      </c>
      <c r="F36" s="48">
        <v>0.1633</v>
      </c>
      <c r="G36" s="48">
        <v>0.3075</v>
      </c>
      <c r="H36" s="48">
        <v>0.0042</v>
      </c>
      <c r="I36" s="48">
        <v>0.0705</v>
      </c>
      <c r="J36" s="48">
        <v>0.0667</v>
      </c>
      <c r="K36" s="48">
        <v>0.0933</v>
      </c>
      <c r="L36" s="48" t="s">
        <v>69</v>
      </c>
      <c r="M36" s="48">
        <v>3.5652</v>
      </c>
      <c r="N36" s="48">
        <v>1.7174</v>
      </c>
      <c r="O36" s="48">
        <v>0.7617</v>
      </c>
      <c r="P36" s="49">
        <v>34.13</v>
      </c>
      <c r="Q36" s="50">
        <v>8152</v>
      </c>
      <c r="R36" s="49">
        <v>37.8</v>
      </c>
      <c r="S36" s="50">
        <v>9028</v>
      </c>
      <c r="T36" s="49">
        <v>47.53</v>
      </c>
      <c r="U36" s="51">
        <v>-8.3</v>
      </c>
      <c r="V36" s="51">
        <v>-3.1</v>
      </c>
      <c r="W36" s="48"/>
      <c r="X36" s="55"/>
      <c r="Y36" s="55"/>
      <c r="AA36" s="4">
        <f t="shared" si="0"/>
        <v>100</v>
      </c>
      <c r="AB36" s="30" t="str">
        <f t="shared" si="1"/>
        <v>ОК</v>
      </c>
      <c r="AC36"/>
    </row>
    <row r="37" spans="2:29" ht="12.75">
      <c r="B37" s="16">
        <v>22</v>
      </c>
      <c r="C37" s="52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9"/>
      <c r="Q37" s="50"/>
      <c r="R37" s="49"/>
      <c r="S37" s="50"/>
      <c r="T37" s="49"/>
      <c r="U37" s="51"/>
      <c r="V37" s="51"/>
      <c r="W37" s="48"/>
      <c r="X37" s="55"/>
      <c r="Y37" s="55"/>
      <c r="AA37" s="4">
        <f t="shared" si="0"/>
        <v>0</v>
      </c>
      <c r="AB37" s="30" t="str">
        <f t="shared" si="1"/>
        <v> </v>
      </c>
      <c r="AC37"/>
    </row>
    <row r="38" spans="2:29" ht="12.75">
      <c r="B38" s="16">
        <v>23</v>
      </c>
      <c r="C38" s="52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9"/>
      <c r="Q38" s="50"/>
      <c r="R38" s="49"/>
      <c r="S38" s="50"/>
      <c r="T38" s="49"/>
      <c r="U38" s="51"/>
      <c r="V38" s="51"/>
      <c r="W38" s="48"/>
      <c r="X38" s="55"/>
      <c r="Y38" s="55"/>
      <c r="AA38" s="4">
        <f t="shared" si="0"/>
        <v>0</v>
      </c>
      <c r="AB38" s="30" t="str">
        <f t="shared" si="1"/>
        <v> </v>
      </c>
      <c r="AC38"/>
    </row>
    <row r="39" spans="2:29" ht="12.75">
      <c r="B39" s="16">
        <v>24</v>
      </c>
      <c r="C39" s="52">
        <v>88.4907</v>
      </c>
      <c r="D39" s="48">
        <v>4.3056</v>
      </c>
      <c r="E39" s="48">
        <v>1.4779</v>
      </c>
      <c r="F39" s="48">
        <v>0.1693</v>
      </c>
      <c r="G39" s="48">
        <v>0.3119</v>
      </c>
      <c r="H39" s="48">
        <v>0.0043</v>
      </c>
      <c r="I39" s="48">
        <v>0.0683</v>
      </c>
      <c r="J39" s="48">
        <v>0.0636</v>
      </c>
      <c r="K39" s="48">
        <v>0.0866</v>
      </c>
      <c r="L39" s="48" t="s">
        <v>69</v>
      </c>
      <c r="M39" s="48">
        <v>3.3189</v>
      </c>
      <c r="N39" s="48">
        <v>1.7029</v>
      </c>
      <c r="O39" s="48">
        <v>0.7614</v>
      </c>
      <c r="P39" s="49">
        <v>34.27</v>
      </c>
      <c r="Q39" s="50">
        <v>8185</v>
      </c>
      <c r="R39" s="49">
        <v>37.95</v>
      </c>
      <c r="S39" s="50">
        <v>9064</v>
      </c>
      <c r="T39" s="49">
        <v>47.73</v>
      </c>
      <c r="U39" s="51"/>
      <c r="V39" s="51"/>
      <c r="W39" s="48"/>
      <c r="X39" s="55"/>
      <c r="Y39" s="55"/>
      <c r="AA39" s="4">
        <f t="shared" si="0"/>
        <v>100</v>
      </c>
      <c r="AB39" s="30" t="str">
        <f t="shared" si="1"/>
        <v>ОК</v>
      </c>
      <c r="AC39"/>
    </row>
    <row r="40" spans="2:29" ht="12.75">
      <c r="B40" s="16">
        <v>25</v>
      </c>
      <c r="C40" s="52">
        <v>88.5396</v>
      </c>
      <c r="D40" s="48">
        <v>4.1306</v>
      </c>
      <c r="E40" s="48">
        <v>1.4076</v>
      </c>
      <c r="F40" s="48">
        <v>0.1626</v>
      </c>
      <c r="G40" s="48">
        <v>0.305</v>
      </c>
      <c r="H40" s="48">
        <v>0.0042</v>
      </c>
      <c r="I40" s="48">
        <v>0.0699</v>
      </c>
      <c r="J40" s="48">
        <v>0.0654</v>
      </c>
      <c r="K40" s="48">
        <v>0.0872</v>
      </c>
      <c r="L40" s="48" t="s">
        <v>69</v>
      </c>
      <c r="M40" s="48">
        <v>3.4027</v>
      </c>
      <c r="N40" s="48">
        <v>1.8252</v>
      </c>
      <c r="O40" s="48">
        <v>0.7613</v>
      </c>
      <c r="P40" s="49">
        <v>34.11</v>
      </c>
      <c r="Q40" s="50">
        <v>8147</v>
      </c>
      <c r="R40" s="49">
        <v>37.78</v>
      </c>
      <c r="S40" s="50">
        <v>9024</v>
      </c>
      <c r="T40" s="49">
        <v>47.52</v>
      </c>
      <c r="U40" s="51"/>
      <c r="V40" s="51"/>
      <c r="W40" s="48"/>
      <c r="X40" s="55"/>
      <c r="Y40" s="55"/>
      <c r="AA40" s="4">
        <f t="shared" si="0"/>
        <v>99.99999999999999</v>
      </c>
      <c r="AB40" s="30" t="str">
        <f t="shared" si="1"/>
        <v>ОК</v>
      </c>
      <c r="AC40"/>
    </row>
    <row r="41" spans="2:29" ht="12.75">
      <c r="B41" s="16">
        <v>26</v>
      </c>
      <c r="C41" s="52">
        <v>88.7151</v>
      </c>
      <c r="D41" s="48">
        <v>4.0709</v>
      </c>
      <c r="E41" s="48">
        <v>1.3895</v>
      </c>
      <c r="F41" s="48">
        <v>0.1635</v>
      </c>
      <c r="G41" s="48">
        <v>0.3041</v>
      </c>
      <c r="H41" s="48">
        <v>0.0041</v>
      </c>
      <c r="I41" s="48">
        <v>0.073</v>
      </c>
      <c r="J41" s="48">
        <v>0.0696</v>
      </c>
      <c r="K41" s="48">
        <v>0.093</v>
      </c>
      <c r="L41" s="48" t="s">
        <v>69</v>
      </c>
      <c r="M41" s="48">
        <v>3.2998</v>
      </c>
      <c r="N41" s="48">
        <v>1.8174</v>
      </c>
      <c r="O41" s="48">
        <v>0.7604</v>
      </c>
      <c r="P41" s="49">
        <v>34.14</v>
      </c>
      <c r="Q41" s="50">
        <v>8154</v>
      </c>
      <c r="R41" s="49">
        <v>37.81</v>
      </c>
      <c r="S41" s="50">
        <v>9031</v>
      </c>
      <c r="T41" s="49">
        <v>47.58</v>
      </c>
      <c r="U41" s="51"/>
      <c r="V41" s="51"/>
      <c r="W41" s="48"/>
      <c r="X41" s="55"/>
      <c r="Y41" s="55"/>
      <c r="AA41" s="4">
        <f t="shared" si="0"/>
        <v>100</v>
      </c>
      <c r="AB41" s="30" t="str">
        <f t="shared" si="1"/>
        <v>ОК</v>
      </c>
      <c r="AC41"/>
    </row>
    <row r="42" spans="2:29" ht="12.75">
      <c r="B42" s="16">
        <v>27</v>
      </c>
      <c r="C42" s="52">
        <v>88.6477</v>
      </c>
      <c r="D42" s="48">
        <v>4.0765</v>
      </c>
      <c r="E42" s="48">
        <v>1.3943</v>
      </c>
      <c r="F42" s="48">
        <v>0.1656</v>
      </c>
      <c r="G42" s="48">
        <v>0.3095</v>
      </c>
      <c r="H42" s="48">
        <v>0.0042</v>
      </c>
      <c r="I42" s="48">
        <v>0.0747</v>
      </c>
      <c r="J42" s="48">
        <v>0.0718</v>
      </c>
      <c r="K42" s="48">
        <v>0.1002</v>
      </c>
      <c r="L42" s="48" t="s">
        <v>69</v>
      </c>
      <c r="M42" s="48">
        <v>3.3316</v>
      </c>
      <c r="N42" s="48">
        <v>1.8239</v>
      </c>
      <c r="O42" s="48">
        <v>0.7612</v>
      </c>
      <c r="P42" s="49">
        <v>34.15</v>
      </c>
      <c r="Q42" s="50">
        <v>8157</v>
      </c>
      <c r="R42" s="49">
        <v>37.82</v>
      </c>
      <c r="S42" s="50">
        <v>9033</v>
      </c>
      <c r="T42" s="49">
        <v>47.57</v>
      </c>
      <c r="U42" s="51"/>
      <c r="V42" s="51"/>
      <c r="W42" s="48"/>
      <c r="X42" s="55"/>
      <c r="Y42" s="55"/>
      <c r="AA42" s="4">
        <f t="shared" si="0"/>
        <v>99.99999999999999</v>
      </c>
      <c r="AB42" s="30" t="str">
        <f t="shared" si="1"/>
        <v>ОК</v>
      </c>
      <c r="AC42"/>
    </row>
    <row r="43" spans="2:29" ht="12.75">
      <c r="B43" s="16">
        <v>28</v>
      </c>
      <c r="C43" s="52">
        <v>88.6099</v>
      </c>
      <c r="D43" s="48">
        <v>3.985</v>
      </c>
      <c r="E43" s="48">
        <v>1.3616</v>
      </c>
      <c r="F43" s="48">
        <v>0.1647</v>
      </c>
      <c r="G43" s="48">
        <v>0.3093</v>
      </c>
      <c r="H43" s="48">
        <v>0.0042</v>
      </c>
      <c r="I43" s="48">
        <v>0.0759</v>
      </c>
      <c r="J43" s="48">
        <v>0.0738</v>
      </c>
      <c r="K43" s="48">
        <v>0.1011</v>
      </c>
      <c r="L43" s="48">
        <v>0.0299</v>
      </c>
      <c r="M43" s="48">
        <v>3.4277</v>
      </c>
      <c r="N43" s="48">
        <v>1.8868</v>
      </c>
      <c r="O43" s="48">
        <v>0.7616</v>
      </c>
      <c r="P43" s="49">
        <v>34.06</v>
      </c>
      <c r="Q43" s="50">
        <v>8135</v>
      </c>
      <c r="R43" s="49">
        <v>37.72</v>
      </c>
      <c r="S43" s="50">
        <v>9009</v>
      </c>
      <c r="T43" s="49">
        <v>47.44</v>
      </c>
      <c r="U43" s="51">
        <v>-8.6</v>
      </c>
      <c r="V43" s="51">
        <v>-3.5</v>
      </c>
      <c r="W43" s="48" t="s">
        <v>35</v>
      </c>
      <c r="X43" s="55" t="s">
        <v>55</v>
      </c>
      <c r="Y43" s="55">
        <v>0.0018</v>
      </c>
      <c r="AA43" s="4">
        <f t="shared" si="0"/>
        <v>100.02989999999998</v>
      </c>
      <c r="AB43" s="30" t="str">
        <f t="shared" si="1"/>
        <v> </v>
      </c>
      <c r="AC43"/>
    </row>
    <row r="44" spans="2:29" ht="12.75" customHeight="1">
      <c r="B44" s="16">
        <v>29</v>
      </c>
      <c r="C44" s="52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9"/>
      <c r="Q44" s="50"/>
      <c r="R44" s="49"/>
      <c r="S44" s="50"/>
      <c r="T44" s="49"/>
      <c r="U44" s="51"/>
      <c r="V44" s="51"/>
      <c r="W44" s="48"/>
      <c r="X44" s="55"/>
      <c r="Y44" s="55"/>
      <c r="AA44" s="4">
        <f t="shared" si="0"/>
        <v>0</v>
      </c>
      <c r="AB44" s="30" t="str">
        <f t="shared" si="1"/>
        <v> </v>
      </c>
      <c r="AC44"/>
    </row>
    <row r="45" spans="2:29" ht="12.75" customHeight="1">
      <c r="B45" s="16">
        <v>30</v>
      </c>
      <c r="C45" s="52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9"/>
      <c r="Q45" s="50"/>
      <c r="R45" s="49"/>
      <c r="S45" s="50"/>
      <c r="T45" s="54"/>
      <c r="U45" s="51"/>
      <c r="V45" s="51"/>
      <c r="W45" s="48"/>
      <c r="X45" s="55"/>
      <c r="Y45" s="55"/>
      <c r="AA45" s="4">
        <f t="shared" si="0"/>
        <v>0</v>
      </c>
      <c r="AB45" s="30" t="str">
        <f t="shared" si="1"/>
        <v> </v>
      </c>
      <c r="AC45"/>
    </row>
    <row r="46" spans="2:29" ht="12.75" customHeight="1">
      <c r="B46" s="16">
        <v>31</v>
      </c>
      <c r="C46" s="52">
        <v>88.4239</v>
      </c>
      <c r="D46" s="48">
        <v>3.7966</v>
      </c>
      <c r="E46" s="48">
        <v>1.3061</v>
      </c>
      <c r="F46" s="48">
        <v>0.1697</v>
      </c>
      <c r="G46" s="48">
        <v>0.319</v>
      </c>
      <c r="H46" s="48">
        <v>0.0041</v>
      </c>
      <c r="I46" s="48">
        <v>0.087</v>
      </c>
      <c r="J46" s="48">
        <v>0.093</v>
      </c>
      <c r="K46" s="48">
        <v>0.1892</v>
      </c>
      <c r="L46" s="48" t="s">
        <v>69</v>
      </c>
      <c r="M46" s="48">
        <v>3.5635</v>
      </c>
      <c r="N46" s="48">
        <v>2.0479</v>
      </c>
      <c r="O46" s="48">
        <v>0.7659</v>
      </c>
      <c r="P46" s="49">
        <v>34.04</v>
      </c>
      <c r="Q46" s="50">
        <v>8130</v>
      </c>
      <c r="R46" s="49">
        <v>37.7</v>
      </c>
      <c r="S46" s="50">
        <v>9004</v>
      </c>
      <c r="T46" s="49">
        <v>47.27</v>
      </c>
      <c r="U46" s="51"/>
      <c r="V46" s="51"/>
      <c r="W46" s="48"/>
      <c r="X46" s="55"/>
      <c r="Y46" s="55"/>
      <c r="AA46" s="4">
        <f t="shared" si="0"/>
        <v>100.00000000000001</v>
      </c>
      <c r="AB46" s="30" t="str">
        <f t="shared" si="1"/>
        <v>ОК</v>
      </c>
      <c r="AC46"/>
    </row>
    <row r="47" spans="2:29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  <c r="U47" s="10"/>
      <c r="V47" s="10"/>
      <c r="W47" s="10"/>
      <c r="X47" s="10"/>
      <c r="Y47" s="11"/>
      <c r="AA47" s="4">
        <f>SUM(D47:N47,P47)</f>
        <v>0</v>
      </c>
      <c r="AB47" s="5"/>
      <c r="AC47"/>
    </row>
    <row r="48" spans="3:29" ht="12.75"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AA48" s="4"/>
      <c r="AB48" s="5"/>
      <c r="AC48"/>
    </row>
    <row r="49" spans="3:4" ht="12.75">
      <c r="C49" s="1"/>
      <c r="D49" s="1"/>
    </row>
    <row r="50" spans="3:25" ht="15">
      <c r="C50" s="42" t="s">
        <v>51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 t="s">
        <v>50</v>
      </c>
      <c r="Q50" s="42"/>
      <c r="R50" s="42"/>
      <c r="S50" s="42"/>
      <c r="T50" s="64"/>
      <c r="U50" s="45"/>
      <c r="V50" s="45"/>
      <c r="W50" s="85">
        <v>42583</v>
      </c>
      <c r="X50" s="86"/>
      <c r="Y50" s="65"/>
    </row>
    <row r="51" spans="3:25" ht="12.75">
      <c r="C51" s="66"/>
      <c r="D51" s="43" t="s">
        <v>27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67" t="s">
        <v>29</v>
      </c>
      <c r="Q51" s="67"/>
      <c r="R51" s="43"/>
      <c r="S51" s="43"/>
      <c r="T51" s="43"/>
      <c r="U51" s="43" t="s">
        <v>0</v>
      </c>
      <c r="V51" s="43"/>
      <c r="W51" s="43"/>
      <c r="X51" s="43" t="s">
        <v>16</v>
      </c>
      <c r="Y51" s="66"/>
    </row>
    <row r="52" spans="3:25" ht="18" customHeight="1">
      <c r="C52" s="42" t="s">
        <v>52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 t="s">
        <v>1</v>
      </c>
      <c r="P52" s="42" t="s">
        <v>53</v>
      </c>
      <c r="Q52" s="42"/>
      <c r="R52" s="42"/>
      <c r="S52" s="42"/>
      <c r="T52" s="42"/>
      <c r="U52" s="45"/>
      <c r="V52" s="45"/>
      <c r="W52" s="85">
        <v>42583</v>
      </c>
      <c r="X52" s="86"/>
      <c r="Y52" s="42"/>
    </row>
    <row r="53" spans="3:25" ht="12.75">
      <c r="C53" s="1"/>
      <c r="D53" s="44" t="s">
        <v>28</v>
      </c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 t="s">
        <v>29</v>
      </c>
      <c r="Q53" s="44"/>
      <c r="R53" s="44"/>
      <c r="S53" s="44"/>
      <c r="T53" s="44"/>
      <c r="U53" s="44" t="s">
        <v>0</v>
      </c>
      <c r="V53" s="44"/>
      <c r="W53" s="44"/>
      <c r="X53" s="44" t="s">
        <v>16</v>
      </c>
      <c r="Y53" s="1"/>
    </row>
    <row r="57" spans="3:10" ht="12.75">
      <c r="C57" s="36"/>
      <c r="D57" s="32"/>
      <c r="E57" s="32"/>
      <c r="F57" s="32"/>
      <c r="G57" s="32"/>
      <c r="H57" s="32"/>
      <c r="I57" s="32"/>
      <c r="J57" s="32"/>
    </row>
  </sheetData>
  <sheetProtection/>
  <mergeCells count="34">
    <mergeCell ref="C48:Y48"/>
    <mergeCell ref="C13:C15"/>
    <mergeCell ref="O13:O15"/>
    <mergeCell ref="R13:R15"/>
    <mergeCell ref="L13:L15"/>
    <mergeCell ref="P13:P15"/>
    <mergeCell ref="S13:S15"/>
    <mergeCell ref="N13:N15"/>
    <mergeCell ref="W52:X52"/>
    <mergeCell ref="C12:N12"/>
    <mergeCell ref="T13:T15"/>
    <mergeCell ref="O12:T12"/>
    <mergeCell ref="V12:V15"/>
    <mergeCell ref="W50:X50"/>
    <mergeCell ref="C6:Y6"/>
    <mergeCell ref="B8:Y8"/>
    <mergeCell ref="B9:Y9"/>
    <mergeCell ref="K13:K15"/>
    <mergeCell ref="J13:J15"/>
    <mergeCell ref="W12:W15"/>
    <mergeCell ref="B7:Y7"/>
    <mergeCell ref="B12:B15"/>
    <mergeCell ref="F13:F15"/>
    <mergeCell ref="Q13:Q15"/>
    <mergeCell ref="B10:Y10"/>
    <mergeCell ref="E13:E15"/>
    <mergeCell ref="M13:M15"/>
    <mergeCell ref="I13:I15"/>
    <mergeCell ref="X12:X15"/>
    <mergeCell ref="H13:H15"/>
    <mergeCell ref="Y12:Y15"/>
    <mergeCell ref="U12:U15"/>
    <mergeCell ref="D13:D15"/>
    <mergeCell ref="G13:G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3"/>
  <sheetViews>
    <sheetView tabSelected="1" view="pageBreakPreview" zoomScale="80" zoomScaleSheetLayoutView="80" workbookViewId="0" topLeftCell="A23">
      <selection activeCell="G33" sqref="G33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0.00390625" style="0" customWidth="1"/>
    <col min="4" max="4" width="8.625" style="0" customWidth="1"/>
    <col min="5" max="5" width="8.375" style="0" customWidth="1"/>
    <col min="6" max="6" width="8.625" style="0" customWidth="1"/>
    <col min="7" max="7" width="8.75390625" style="0" customWidth="1"/>
    <col min="8" max="21" width="8.625" style="0" customWidth="1"/>
    <col min="22" max="22" width="8.375" style="0" customWidth="1"/>
    <col min="23" max="23" width="12.375" style="0" customWidth="1"/>
    <col min="24" max="24" width="9.625" style="0" customWidth="1"/>
    <col min="25" max="25" width="2.00390625" style="0" customWidth="1"/>
    <col min="26" max="26" width="9.125" style="6" customWidth="1"/>
  </cols>
  <sheetData>
    <row r="1" spans="2:24" ht="12.75">
      <c r="B1" s="39" t="s">
        <v>30</v>
      </c>
      <c r="C1" s="39"/>
      <c r="D1" s="39"/>
      <c r="E1" s="39"/>
      <c r="F1" s="39"/>
      <c r="G1" s="33"/>
      <c r="H1" s="33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2:24" ht="12.75">
      <c r="B2" s="39" t="s">
        <v>45</v>
      </c>
      <c r="C2" s="39"/>
      <c r="D2" s="39"/>
      <c r="E2" s="39"/>
      <c r="F2" s="39"/>
      <c r="G2" s="33"/>
      <c r="H2" s="33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2:25" ht="12.75">
      <c r="B3" s="40" t="s">
        <v>46</v>
      </c>
      <c r="C3" s="39"/>
      <c r="D3" s="39"/>
      <c r="E3" s="39"/>
      <c r="F3" s="39"/>
      <c r="G3" s="33"/>
      <c r="H3" s="33"/>
      <c r="I3" s="32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"/>
    </row>
    <row r="4" spans="2:25" ht="12.75">
      <c r="B4" s="33"/>
      <c r="C4" s="33"/>
      <c r="D4" s="33"/>
      <c r="E4" s="33"/>
      <c r="F4" s="33"/>
      <c r="G4" s="33"/>
      <c r="H4" s="33"/>
      <c r="I4" s="32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"/>
    </row>
    <row r="5" spans="2:25" ht="15">
      <c r="B5" s="32"/>
      <c r="C5" s="74" t="s">
        <v>36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19"/>
    </row>
    <row r="6" spans="2:25" ht="18" customHeight="1">
      <c r="B6" s="79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</row>
    <row r="7" spans="2:25" ht="37.5" customHeight="1">
      <c r="B7" s="75" t="s">
        <v>75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</row>
    <row r="8" spans="2:25" ht="18" customHeight="1">
      <c r="B8" s="77" t="s">
        <v>74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</row>
    <row r="9" spans="2:25" ht="18" customHeight="1">
      <c r="B9" s="68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</row>
    <row r="10" spans="2:25" ht="24" customHeight="1">
      <c r="B10" s="106" t="s">
        <v>76</v>
      </c>
      <c r="C10" s="10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20"/>
    </row>
    <row r="11" spans="2:26" ht="30" customHeight="1">
      <c r="B11" s="71" t="s">
        <v>26</v>
      </c>
      <c r="C11" s="87" t="s">
        <v>40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105" t="s">
        <v>41</v>
      </c>
      <c r="X11" s="98" t="s">
        <v>43</v>
      </c>
      <c r="Y11" s="21"/>
      <c r="Z11"/>
    </row>
    <row r="12" spans="2:26" ht="48.75" customHeight="1">
      <c r="B12" s="72"/>
      <c r="C12" s="101" t="s">
        <v>70</v>
      </c>
      <c r="D12" s="101" t="s">
        <v>71</v>
      </c>
      <c r="E12" s="101" t="s">
        <v>56</v>
      </c>
      <c r="F12" s="97" t="s">
        <v>72</v>
      </c>
      <c r="G12" s="97" t="s">
        <v>57</v>
      </c>
      <c r="H12" s="94" t="s">
        <v>58</v>
      </c>
      <c r="I12" s="94" t="s">
        <v>59</v>
      </c>
      <c r="J12" s="94" t="s">
        <v>60</v>
      </c>
      <c r="K12" s="94" t="s">
        <v>61</v>
      </c>
      <c r="L12" s="94" t="s">
        <v>62</v>
      </c>
      <c r="M12" s="94" t="s">
        <v>63</v>
      </c>
      <c r="N12" s="94" t="s">
        <v>64</v>
      </c>
      <c r="O12" s="94" t="s">
        <v>65</v>
      </c>
      <c r="P12" s="94" t="s">
        <v>66</v>
      </c>
      <c r="Q12" s="94" t="s">
        <v>67</v>
      </c>
      <c r="R12" s="94" t="s">
        <v>68</v>
      </c>
      <c r="S12" s="71"/>
      <c r="T12" s="71"/>
      <c r="U12" s="71"/>
      <c r="V12" s="102"/>
      <c r="W12" s="105"/>
      <c r="X12" s="99"/>
      <c r="Y12" s="21"/>
      <c r="Z12"/>
    </row>
    <row r="13" spans="2:26" ht="15.75" customHeight="1">
      <c r="B13" s="72"/>
      <c r="C13" s="101"/>
      <c r="D13" s="101"/>
      <c r="E13" s="101"/>
      <c r="F13" s="97"/>
      <c r="G13" s="97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72"/>
      <c r="T13" s="72"/>
      <c r="U13" s="72"/>
      <c r="V13" s="103"/>
      <c r="W13" s="105"/>
      <c r="X13" s="99"/>
      <c r="Y13" s="21"/>
      <c r="Z13"/>
    </row>
    <row r="14" spans="2:26" ht="30" customHeight="1">
      <c r="B14" s="81"/>
      <c r="C14" s="101"/>
      <c r="D14" s="101"/>
      <c r="E14" s="101"/>
      <c r="F14" s="97"/>
      <c r="G14" s="97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73"/>
      <c r="T14" s="73"/>
      <c r="U14" s="73"/>
      <c r="V14" s="104"/>
      <c r="W14" s="105"/>
      <c r="X14" s="100"/>
      <c r="Y14" s="21"/>
      <c r="Z14"/>
    </row>
    <row r="15" spans="2:27" ht="15.75" customHeight="1">
      <c r="B15" s="56">
        <v>1</v>
      </c>
      <c r="C15" s="108">
        <v>332705.69</v>
      </c>
      <c r="D15" s="108">
        <v>24589.45</v>
      </c>
      <c r="E15" s="58">
        <v>0</v>
      </c>
      <c r="F15" s="108">
        <v>107.61</v>
      </c>
      <c r="G15" s="108">
        <v>5335.59</v>
      </c>
      <c r="H15" s="108">
        <v>7200.85</v>
      </c>
      <c r="I15" s="108">
        <v>1771.63</v>
      </c>
      <c r="J15" s="108">
        <v>12414.15</v>
      </c>
      <c r="K15" s="108">
        <v>5400.72</v>
      </c>
      <c r="L15" s="108">
        <v>596.25</v>
      </c>
      <c r="M15" s="108">
        <v>486.93</v>
      </c>
      <c r="N15" s="108">
        <v>1036.89</v>
      </c>
      <c r="O15" s="108">
        <v>670.62</v>
      </c>
      <c r="P15" s="108">
        <v>1489.01</v>
      </c>
      <c r="Q15" s="108">
        <v>3098.89</v>
      </c>
      <c r="R15" s="108">
        <v>1386.5</v>
      </c>
      <c r="S15" s="58"/>
      <c r="T15" s="58"/>
      <c r="U15" s="58"/>
      <c r="V15" s="58"/>
      <c r="W15" s="59">
        <f>SUM(C15:V15)</f>
        <v>398290.78</v>
      </c>
      <c r="X15" s="60">
        <v>33.68</v>
      </c>
      <c r="Y15" s="22"/>
      <c r="Z15" s="92" t="s">
        <v>44</v>
      </c>
      <c r="AA15" s="92"/>
    </row>
    <row r="16" spans="2:27" ht="15.75">
      <c r="B16" s="56">
        <v>2</v>
      </c>
      <c r="C16" s="108">
        <v>403096.19</v>
      </c>
      <c r="D16" s="108">
        <v>31005.36</v>
      </c>
      <c r="E16" s="58">
        <v>0</v>
      </c>
      <c r="F16" s="108">
        <v>100.77</v>
      </c>
      <c r="G16" s="108">
        <v>5312.21</v>
      </c>
      <c r="H16" s="108">
        <v>7126.97</v>
      </c>
      <c r="I16" s="108">
        <v>1733.45</v>
      </c>
      <c r="J16" s="108">
        <v>12144.05</v>
      </c>
      <c r="K16" s="108">
        <v>5529.23</v>
      </c>
      <c r="L16" s="108">
        <v>701.91</v>
      </c>
      <c r="M16" s="108">
        <v>490.28</v>
      </c>
      <c r="N16" s="108">
        <v>1018.53</v>
      </c>
      <c r="O16" s="108">
        <v>866.22</v>
      </c>
      <c r="P16" s="108">
        <v>1380.95</v>
      </c>
      <c r="Q16" s="108">
        <v>3146.12</v>
      </c>
      <c r="R16" s="108">
        <v>1424.84</v>
      </c>
      <c r="S16" s="58"/>
      <c r="T16" s="58"/>
      <c r="U16" s="58"/>
      <c r="V16" s="58"/>
      <c r="W16" s="59">
        <f aca="true" t="shared" si="0" ref="W16:W45">SUM(C16:V16)</f>
        <v>475077.08</v>
      </c>
      <c r="X16" s="60">
        <f>IF(Паспорт!P17&gt;0,Паспорт!P17,X15)</f>
        <v>33.68</v>
      </c>
      <c r="Y16" s="22"/>
      <c r="Z16" s="92"/>
      <c r="AA16" s="92"/>
    </row>
    <row r="17" spans="2:27" ht="15.75">
      <c r="B17" s="56">
        <v>3</v>
      </c>
      <c r="C17" s="108">
        <v>446622.03</v>
      </c>
      <c r="D17" s="108">
        <v>28797.25</v>
      </c>
      <c r="E17" s="58">
        <v>0</v>
      </c>
      <c r="F17" s="108">
        <v>93.37</v>
      </c>
      <c r="G17" s="108">
        <v>4178.3</v>
      </c>
      <c r="H17" s="108">
        <v>8867.77</v>
      </c>
      <c r="I17" s="108">
        <v>1708.13</v>
      </c>
      <c r="J17" s="108">
        <v>10275.72</v>
      </c>
      <c r="K17" s="108">
        <v>5187.45</v>
      </c>
      <c r="L17" s="108">
        <v>752.28</v>
      </c>
      <c r="M17" s="108">
        <v>525.86</v>
      </c>
      <c r="N17" s="108">
        <v>1023.19</v>
      </c>
      <c r="O17" s="108">
        <v>639.54</v>
      </c>
      <c r="P17" s="108">
        <v>1359.01</v>
      </c>
      <c r="Q17" s="108">
        <v>2761.98</v>
      </c>
      <c r="R17" s="108">
        <v>1406.05</v>
      </c>
      <c r="S17" s="58"/>
      <c r="T17" s="58"/>
      <c r="U17" s="58"/>
      <c r="V17" s="58"/>
      <c r="W17" s="59">
        <f t="shared" si="0"/>
        <v>514197.93</v>
      </c>
      <c r="X17" s="60">
        <f>IF(Паспорт!P18&gt;0,Паспорт!P18,X16)</f>
        <v>33.65</v>
      </c>
      <c r="Y17" s="22"/>
      <c r="Z17" s="92"/>
      <c r="AA17" s="92"/>
    </row>
    <row r="18" spans="2:27" ht="15.75">
      <c r="B18" s="56">
        <v>4</v>
      </c>
      <c r="C18" s="108">
        <v>443928.03</v>
      </c>
      <c r="D18" s="108">
        <v>36687.61</v>
      </c>
      <c r="E18" s="58">
        <v>0</v>
      </c>
      <c r="F18" s="108">
        <v>98.73</v>
      </c>
      <c r="G18" s="108">
        <v>4079.86</v>
      </c>
      <c r="H18" s="108">
        <v>7188.53</v>
      </c>
      <c r="I18" s="108">
        <v>1750.14</v>
      </c>
      <c r="J18" s="108">
        <v>12777.37</v>
      </c>
      <c r="K18" s="108">
        <v>5486.17</v>
      </c>
      <c r="L18" s="108">
        <v>745.1</v>
      </c>
      <c r="M18" s="108">
        <v>476.61</v>
      </c>
      <c r="N18" s="108">
        <v>1001.55</v>
      </c>
      <c r="O18" s="108">
        <v>710.94</v>
      </c>
      <c r="P18" s="108">
        <v>1336.35</v>
      </c>
      <c r="Q18" s="108">
        <v>2934</v>
      </c>
      <c r="R18" s="108">
        <v>1253.26</v>
      </c>
      <c r="S18" s="58"/>
      <c r="T18" s="58"/>
      <c r="U18" s="58"/>
      <c r="V18" s="58"/>
      <c r="W18" s="59">
        <f t="shared" si="0"/>
        <v>520454.24999999994</v>
      </c>
      <c r="X18" s="60">
        <f>IF(Паспорт!P19&gt;0,Паспорт!P19,X17)</f>
        <v>33.76</v>
      </c>
      <c r="Y18" s="22"/>
      <c r="Z18" s="92"/>
      <c r="AA18" s="92"/>
    </row>
    <row r="19" spans="2:27" ht="15.75">
      <c r="B19" s="56">
        <v>5</v>
      </c>
      <c r="C19" s="108">
        <v>418568.09</v>
      </c>
      <c r="D19" s="108">
        <v>34224.85</v>
      </c>
      <c r="E19" s="58">
        <v>0</v>
      </c>
      <c r="F19" s="108">
        <v>98.79</v>
      </c>
      <c r="G19" s="108">
        <v>4946.24</v>
      </c>
      <c r="H19" s="108">
        <v>8199.6</v>
      </c>
      <c r="I19" s="108">
        <v>1801.57</v>
      </c>
      <c r="J19" s="108">
        <v>11860.44</v>
      </c>
      <c r="K19" s="108">
        <v>5989.27</v>
      </c>
      <c r="L19" s="108">
        <v>794.4</v>
      </c>
      <c r="M19" s="108">
        <v>492.32</v>
      </c>
      <c r="N19" s="108">
        <v>1014.23</v>
      </c>
      <c r="O19" s="108">
        <v>760.39</v>
      </c>
      <c r="P19" s="108">
        <v>1569.24</v>
      </c>
      <c r="Q19" s="108">
        <v>3095.27</v>
      </c>
      <c r="R19" s="108">
        <v>1511.08</v>
      </c>
      <c r="S19" s="58"/>
      <c r="T19" s="58"/>
      <c r="U19" s="58"/>
      <c r="V19" s="58"/>
      <c r="W19" s="59">
        <f t="shared" si="0"/>
        <v>494925.78</v>
      </c>
      <c r="X19" s="60">
        <f>IF(Паспорт!P20&gt;0,Паспорт!P20,X18)</f>
        <v>34.13</v>
      </c>
      <c r="Y19" s="22"/>
      <c r="Z19" s="92"/>
      <c r="AA19" s="92"/>
    </row>
    <row r="20" spans="2:27" ht="15.75" customHeight="1">
      <c r="B20" s="56">
        <v>6</v>
      </c>
      <c r="C20" s="108">
        <v>418534.75</v>
      </c>
      <c r="D20" s="108">
        <v>36268.42</v>
      </c>
      <c r="E20" s="58">
        <v>0</v>
      </c>
      <c r="F20" s="108">
        <v>103.85</v>
      </c>
      <c r="G20" s="108">
        <v>5551.05</v>
      </c>
      <c r="H20" s="108">
        <v>8408.69</v>
      </c>
      <c r="I20" s="108">
        <v>1810.02</v>
      </c>
      <c r="J20" s="108">
        <v>12595.04</v>
      </c>
      <c r="K20" s="108">
        <v>5840.03</v>
      </c>
      <c r="L20" s="108">
        <v>776.5</v>
      </c>
      <c r="M20" s="108">
        <v>492.3</v>
      </c>
      <c r="N20" s="108">
        <v>1014.61</v>
      </c>
      <c r="O20" s="108">
        <v>588.39</v>
      </c>
      <c r="P20" s="108">
        <v>1483.26</v>
      </c>
      <c r="Q20" s="108">
        <v>3005.27</v>
      </c>
      <c r="R20" s="108">
        <v>1422.21</v>
      </c>
      <c r="S20" s="58"/>
      <c r="T20" s="58"/>
      <c r="U20" s="58"/>
      <c r="V20" s="58"/>
      <c r="W20" s="59">
        <f t="shared" si="0"/>
        <v>497894.39</v>
      </c>
      <c r="X20" s="60">
        <f>IF(Паспорт!P21&gt;0,Паспорт!P21,X19)</f>
        <v>34.22</v>
      </c>
      <c r="Y20" s="22"/>
      <c r="Z20" s="92"/>
      <c r="AA20" s="92"/>
    </row>
    <row r="21" spans="2:27" ht="15.75">
      <c r="B21" s="56">
        <v>7</v>
      </c>
      <c r="C21" s="108">
        <v>419036.31</v>
      </c>
      <c r="D21" s="108">
        <v>35510.98</v>
      </c>
      <c r="E21" s="58">
        <v>0</v>
      </c>
      <c r="F21" s="108">
        <v>102.81</v>
      </c>
      <c r="G21" s="108">
        <v>5299.48</v>
      </c>
      <c r="H21" s="108">
        <v>7027.08</v>
      </c>
      <c r="I21" s="108">
        <v>1834.59</v>
      </c>
      <c r="J21" s="108">
        <v>11654.43</v>
      </c>
      <c r="K21" s="108">
        <v>5626.88</v>
      </c>
      <c r="L21" s="108">
        <v>600.66</v>
      </c>
      <c r="M21" s="108">
        <v>502.06</v>
      </c>
      <c r="N21" s="108">
        <v>1037.03</v>
      </c>
      <c r="O21" s="108">
        <v>851.81</v>
      </c>
      <c r="P21" s="108">
        <v>1654.87</v>
      </c>
      <c r="Q21" s="108">
        <v>3239.66</v>
      </c>
      <c r="R21" s="108">
        <v>1347.64</v>
      </c>
      <c r="S21" s="58"/>
      <c r="T21" s="58"/>
      <c r="U21" s="58"/>
      <c r="V21" s="58"/>
      <c r="W21" s="59">
        <f t="shared" si="0"/>
        <v>495326.29</v>
      </c>
      <c r="X21" s="60">
        <f>IF(Паспорт!P22&gt;0,Паспорт!P22,X20)</f>
        <v>34.08</v>
      </c>
      <c r="Y21" s="22"/>
      <c r="Z21" s="92"/>
      <c r="AA21" s="92"/>
    </row>
    <row r="22" spans="2:27" ht="15.75">
      <c r="B22" s="56">
        <v>8</v>
      </c>
      <c r="C22" s="108">
        <v>422394.19</v>
      </c>
      <c r="D22" s="108">
        <v>33757.55</v>
      </c>
      <c r="E22" s="58">
        <v>0</v>
      </c>
      <c r="F22" s="108">
        <v>104.38</v>
      </c>
      <c r="G22" s="108">
        <v>4337.39</v>
      </c>
      <c r="H22" s="108">
        <v>7908.11</v>
      </c>
      <c r="I22" s="108">
        <v>1848.01</v>
      </c>
      <c r="J22" s="108">
        <v>12737.22</v>
      </c>
      <c r="K22" s="108">
        <v>5779.78</v>
      </c>
      <c r="L22" s="108">
        <v>657.38</v>
      </c>
      <c r="M22" s="108">
        <v>590.11</v>
      </c>
      <c r="N22" s="108">
        <v>1016.15</v>
      </c>
      <c r="O22" s="108">
        <v>703.39</v>
      </c>
      <c r="P22" s="108">
        <v>1666.3</v>
      </c>
      <c r="Q22" s="108">
        <v>3276.68</v>
      </c>
      <c r="R22" s="108">
        <v>1539.11</v>
      </c>
      <c r="S22" s="58"/>
      <c r="T22" s="58"/>
      <c r="U22" s="58"/>
      <c r="V22" s="58"/>
      <c r="W22" s="59">
        <f t="shared" si="0"/>
        <v>498315.75</v>
      </c>
      <c r="X22" s="60">
        <f>IF(Паспорт!P23&gt;0,Паспорт!P23,X21)</f>
        <v>34.08</v>
      </c>
      <c r="Y22" s="22"/>
      <c r="Z22" s="92"/>
      <c r="AA22" s="92"/>
    </row>
    <row r="23" spans="2:27" ht="15" customHeight="1">
      <c r="B23" s="56">
        <v>9</v>
      </c>
      <c r="C23" s="108">
        <v>423711.94</v>
      </c>
      <c r="D23" s="108">
        <v>27187.42</v>
      </c>
      <c r="E23" s="58">
        <v>0</v>
      </c>
      <c r="F23" s="108">
        <v>106.69</v>
      </c>
      <c r="G23" s="108">
        <v>5636.06</v>
      </c>
      <c r="H23" s="108">
        <v>8858.67</v>
      </c>
      <c r="I23" s="108">
        <v>1868.54</v>
      </c>
      <c r="J23" s="108">
        <v>15037.33</v>
      </c>
      <c r="K23" s="108">
        <v>6369.4</v>
      </c>
      <c r="L23" s="108">
        <v>809.12</v>
      </c>
      <c r="M23" s="108">
        <v>569.96</v>
      </c>
      <c r="N23" s="108">
        <v>1047.52</v>
      </c>
      <c r="O23" s="108">
        <v>833.22</v>
      </c>
      <c r="P23" s="108">
        <v>1679.43</v>
      </c>
      <c r="Q23" s="108">
        <v>3524.01</v>
      </c>
      <c r="R23" s="108">
        <v>1598.25</v>
      </c>
      <c r="S23" s="58"/>
      <c r="T23" s="58"/>
      <c r="U23" s="58"/>
      <c r="V23" s="58"/>
      <c r="W23" s="59">
        <f t="shared" si="0"/>
        <v>498837.56</v>
      </c>
      <c r="X23" s="60">
        <f>IF(Паспорт!P24&gt;0,Паспорт!P24,X22)</f>
        <v>34.08</v>
      </c>
      <c r="Y23" s="22"/>
      <c r="Z23" s="92"/>
      <c r="AA23" s="92"/>
    </row>
    <row r="24" spans="2:26" ht="15.75">
      <c r="B24" s="56">
        <v>10</v>
      </c>
      <c r="C24" s="108">
        <v>420398.44</v>
      </c>
      <c r="D24" s="108">
        <v>24211.32</v>
      </c>
      <c r="E24" s="58">
        <v>0</v>
      </c>
      <c r="F24" s="108">
        <v>112.03</v>
      </c>
      <c r="G24" s="108">
        <v>5558.82</v>
      </c>
      <c r="H24" s="108">
        <v>7764.51</v>
      </c>
      <c r="I24" s="108">
        <v>1820.55</v>
      </c>
      <c r="J24" s="108">
        <v>12905.3</v>
      </c>
      <c r="K24" s="108">
        <v>5578.65</v>
      </c>
      <c r="L24" s="108">
        <v>867.69</v>
      </c>
      <c r="M24" s="108">
        <v>578.46</v>
      </c>
      <c r="N24" s="108">
        <v>1060.06</v>
      </c>
      <c r="O24" s="108">
        <v>794.25</v>
      </c>
      <c r="P24" s="108">
        <v>1611.48</v>
      </c>
      <c r="Q24" s="108">
        <v>3032.38</v>
      </c>
      <c r="R24" s="108">
        <v>1522.61</v>
      </c>
      <c r="S24" s="58"/>
      <c r="T24" s="58"/>
      <c r="U24" s="58"/>
      <c r="V24" s="58"/>
      <c r="W24" s="59">
        <f t="shared" si="0"/>
        <v>487816.55000000005</v>
      </c>
      <c r="X24" s="60">
        <f>IF(Паспорт!P25&gt;0,Паспорт!P25,X23)</f>
        <v>34.03</v>
      </c>
      <c r="Y24" s="22"/>
      <c r="Z24" s="29"/>
    </row>
    <row r="25" spans="2:26" ht="15.75">
      <c r="B25" s="56">
        <v>11</v>
      </c>
      <c r="C25" s="108">
        <v>412209.56</v>
      </c>
      <c r="D25" s="108">
        <v>32340.25</v>
      </c>
      <c r="E25" s="58">
        <v>0</v>
      </c>
      <c r="F25" s="108">
        <v>105.03</v>
      </c>
      <c r="G25" s="108">
        <v>4841.17</v>
      </c>
      <c r="H25" s="108">
        <v>9006.92</v>
      </c>
      <c r="I25" s="108">
        <v>1808.47</v>
      </c>
      <c r="J25" s="108">
        <v>13544.89</v>
      </c>
      <c r="K25" s="108">
        <v>5962.63</v>
      </c>
      <c r="L25" s="108">
        <v>854.05</v>
      </c>
      <c r="M25" s="108">
        <v>555.45</v>
      </c>
      <c r="N25" s="108">
        <v>1017.15</v>
      </c>
      <c r="O25" s="108">
        <v>585.37</v>
      </c>
      <c r="P25" s="108">
        <v>1358.15</v>
      </c>
      <c r="Q25" s="108">
        <v>3308.97</v>
      </c>
      <c r="R25" s="108">
        <v>1379.35</v>
      </c>
      <c r="S25" s="58"/>
      <c r="T25" s="58"/>
      <c r="U25" s="58"/>
      <c r="V25" s="58"/>
      <c r="W25" s="59">
        <f t="shared" si="0"/>
        <v>488877.41</v>
      </c>
      <c r="X25" s="60">
        <f>IF(Паспорт!P26&gt;0,Паспорт!P26,X24)</f>
        <v>34.12</v>
      </c>
      <c r="Y25" s="22"/>
      <c r="Z25" s="29"/>
    </row>
    <row r="26" spans="2:27" ht="15.75" customHeight="1">
      <c r="B26" s="56">
        <v>12</v>
      </c>
      <c r="C26" s="108">
        <v>412152.91</v>
      </c>
      <c r="D26" s="108">
        <v>33745.36</v>
      </c>
      <c r="E26" s="58">
        <v>0</v>
      </c>
      <c r="F26" s="108">
        <v>102.69</v>
      </c>
      <c r="G26" s="108">
        <v>4414.89</v>
      </c>
      <c r="H26" s="108">
        <v>7213.28</v>
      </c>
      <c r="I26" s="108">
        <v>1736.82</v>
      </c>
      <c r="J26" s="108">
        <v>13272.39</v>
      </c>
      <c r="K26" s="108">
        <v>4856.7</v>
      </c>
      <c r="L26" s="108">
        <v>861.17</v>
      </c>
      <c r="M26" s="108">
        <v>482.31</v>
      </c>
      <c r="N26" s="108">
        <v>981.58</v>
      </c>
      <c r="O26" s="108">
        <v>674.96</v>
      </c>
      <c r="P26" s="108">
        <v>1137.69</v>
      </c>
      <c r="Q26" s="108">
        <v>3023.64</v>
      </c>
      <c r="R26" s="108">
        <v>1392.9</v>
      </c>
      <c r="S26" s="58"/>
      <c r="T26" s="58"/>
      <c r="U26" s="58"/>
      <c r="V26" s="58"/>
      <c r="W26" s="59">
        <f t="shared" si="0"/>
        <v>486049.2900000001</v>
      </c>
      <c r="X26" s="60">
        <f>IF(Паспорт!P27&gt;0,Паспорт!P27,X25)</f>
        <v>34.12</v>
      </c>
      <c r="Y26" s="22"/>
      <c r="Z26" s="93" t="s">
        <v>42</v>
      </c>
      <c r="AA26" s="93"/>
    </row>
    <row r="27" spans="2:27" ht="15.75">
      <c r="B27" s="56">
        <v>13</v>
      </c>
      <c r="C27" s="108">
        <v>413725.94</v>
      </c>
      <c r="D27" s="108">
        <v>32246.15</v>
      </c>
      <c r="E27" s="58">
        <v>0</v>
      </c>
      <c r="F27" s="108">
        <v>103.02</v>
      </c>
      <c r="G27" s="108">
        <v>5292.59</v>
      </c>
      <c r="H27" s="108">
        <v>6811.58</v>
      </c>
      <c r="I27" s="108">
        <v>1784.81</v>
      </c>
      <c r="J27" s="108">
        <v>13170.76</v>
      </c>
      <c r="K27" s="108">
        <v>5552.67</v>
      </c>
      <c r="L27" s="108">
        <v>900.72</v>
      </c>
      <c r="M27" s="108">
        <v>509.61</v>
      </c>
      <c r="N27" s="108">
        <v>982.03</v>
      </c>
      <c r="O27" s="108">
        <v>690.4</v>
      </c>
      <c r="P27" s="108">
        <v>1177.66</v>
      </c>
      <c r="Q27" s="108">
        <v>3199.2</v>
      </c>
      <c r="R27" s="108">
        <v>1347.02</v>
      </c>
      <c r="S27" s="58"/>
      <c r="T27" s="58"/>
      <c r="U27" s="58"/>
      <c r="V27" s="58"/>
      <c r="W27" s="59">
        <f t="shared" si="0"/>
        <v>487494.1600000001</v>
      </c>
      <c r="X27" s="60">
        <f>IF(Паспорт!P28&gt;0,Паспорт!P28,X26)</f>
        <v>34.04</v>
      </c>
      <c r="Y27" s="22"/>
      <c r="Z27" s="93"/>
      <c r="AA27" s="93"/>
    </row>
    <row r="28" spans="2:27" ht="15.75">
      <c r="B28" s="56">
        <v>14</v>
      </c>
      <c r="C28" s="108">
        <v>416862.09</v>
      </c>
      <c r="D28" s="108">
        <v>34104.28</v>
      </c>
      <c r="E28" s="58">
        <v>0</v>
      </c>
      <c r="F28" s="108">
        <v>107.59</v>
      </c>
      <c r="G28" s="108">
        <v>5097.72</v>
      </c>
      <c r="H28" s="108">
        <v>8383.51</v>
      </c>
      <c r="I28" s="108">
        <v>1748.43</v>
      </c>
      <c r="J28" s="108">
        <v>10592.15</v>
      </c>
      <c r="K28" s="108">
        <v>5092.68</v>
      </c>
      <c r="L28" s="108">
        <v>897.07</v>
      </c>
      <c r="M28" s="108">
        <v>496.12</v>
      </c>
      <c r="N28" s="108">
        <v>950.66</v>
      </c>
      <c r="O28" s="108">
        <v>675.03</v>
      </c>
      <c r="P28" s="108">
        <v>1114.97</v>
      </c>
      <c r="Q28" s="108">
        <v>3088.51</v>
      </c>
      <c r="R28" s="108">
        <v>1313.09</v>
      </c>
      <c r="S28" s="58"/>
      <c r="T28" s="58"/>
      <c r="U28" s="58"/>
      <c r="V28" s="58"/>
      <c r="W28" s="59">
        <f t="shared" si="0"/>
        <v>490523.9</v>
      </c>
      <c r="X28" s="60">
        <f>IF(Паспорт!P29&gt;0,Паспорт!P29,X27)</f>
        <v>34.06</v>
      </c>
      <c r="Y28" s="22"/>
      <c r="Z28" s="93"/>
      <c r="AA28" s="93"/>
    </row>
    <row r="29" spans="2:27" ht="15.75">
      <c r="B29" s="56">
        <v>15</v>
      </c>
      <c r="C29" s="108">
        <v>410312.25</v>
      </c>
      <c r="D29" s="108">
        <v>29559.47</v>
      </c>
      <c r="E29" s="58">
        <v>0</v>
      </c>
      <c r="F29" s="108">
        <v>86.25</v>
      </c>
      <c r="G29" s="108">
        <v>4907.95</v>
      </c>
      <c r="H29" s="108">
        <v>6980.58</v>
      </c>
      <c r="I29" s="108">
        <v>1710.31</v>
      </c>
      <c r="J29" s="108">
        <v>11406.39</v>
      </c>
      <c r="K29" s="108">
        <v>5013.76</v>
      </c>
      <c r="L29" s="108">
        <v>898.2</v>
      </c>
      <c r="M29" s="108">
        <v>464.5</v>
      </c>
      <c r="N29" s="108">
        <v>943.16</v>
      </c>
      <c r="O29" s="108">
        <v>676.14</v>
      </c>
      <c r="P29" s="108">
        <v>1160.57</v>
      </c>
      <c r="Q29" s="108">
        <v>2970.78</v>
      </c>
      <c r="R29" s="108">
        <v>1283.37</v>
      </c>
      <c r="S29" s="58"/>
      <c r="T29" s="58"/>
      <c r="U29" s="58"/>
      <c r="V29" s="58"/>
      <c r="W29" s="59">
        <f t="shared" si="0"/>
        <v>478373.68000000005</v>
      </c>
      <c r="X29" s="60">
        <f>IF(Паспорт!P30&gt;0,Паспорт!P30,X28)</f>
        <v>34.06</v>
      </c>
      <c r="Y29" s="22"/>
      <c r="Z29" s="93"/>
      <c r="AA29" s="93"/>
    </row>
    <row r="30" spans="2:27" ht="15.75">
      <c r="B30" s="57">
        <v>16</v>
      </c>
      <c r="C30" s="108">
        <v>542302</v>
      </c>
      <c r="D30" s="108">
        <v>30837.09</v>
      </c>
      <c r="E30" s="58">
        <v>0</v>
      </c>
      <c r="F30" s="108">
        <v>96.28</v>
      </c>
      <c r="G30" s="108">
        <v>4574.42</v>
      </c>
      <c r="H30" s="108">
        <v>6360.96</v>
      </c>
      <c r="I30" s="108">
        <v>1753.65</v>
      </c>
      <c r="J30" s="108">
        <v>10047.11</v>
      </c>
      <c r="K30" s="108">
        <v>4988.81</v>
      </c>
      <c r="L30" s="108">
        <v>874.85</v>
      </c>
      <c r="M30" s="108">
        <v>482.89</v>
      </c>
      <c r="N30" s="108">
        <v>909.17</v>
      </c>
      <c r="O30" s="108">
        <v>533.32</v>
      </c>
      <c r="P30" s="108">
        <v>1074.25</v>
      </c>
      <c r="Q30" s="108">
        <v>3023.81</v>
      </c>
      <c r="R30" s="108">
        <v>1308.4</v>
      </c>
      <c r="S30" s="58"/>
      <c r="T30" s="58"/>
      <c r="U30" s="58"/>
      <c r="V30" s="58"/>
      <c r="W30" s="59">
        <f t="shared" si="0"/>
        <v>609167.0100000001</v>
      </c>
      <c r="X30" s="60">
        <f>IF(Паспорт!P31&gt;0,Паспорт!P31,X29)</f>
        <v>34.06</v>
      </c>
      <c r="Y30" s="22"/>
      <c r="Z30" s="93"/>
      <c r="AA30" s="93"/>
    </row>
    <row r="31" spans="2:27" ht="15.75">
      <c r="B31" s="57">
        <v>17</v>
      </c>
      <c r="C31" s="108">
        <v>539996.31</v>
      </c>
      <c r="D31" s="108">
        <v>29370.09</v>
      </c>
      <c r="E31" s="58">
        <v>0</v>
      </c>
      <c r="F31" s="108">
        <v>100.47</v>
      </c>
      <c r="G31" s="108">
        <v>3685.38</v>
      </c>
      <c r="H31" s="108">
        <v>7731.48</v>
      </c>
      <c r="I31" s="108">
        <v>1665.71</v>
      </c>
      <c r="J31" s="108">
        <v>9257.57</v>
      </c>
      <c r="K31" s="108">
        <v>4564.83</v>
      </c>
      <c r="L31" s="108">
        <v>868.67</v>
      </c>
      <c r="M31" s="108">
        <v>483.11</v>
      </c>
      <c r="N31" s="108">
        <v>902.58</v>
      </c>
      <c r="O31" s="108">
        <v>672.32</v>
      </c>
      <c r="P31" s="108">
        <v>1015.71</v>
      </c>
      <c r="Q31" s="108">
        <v>2519.62</v>
      </c>
      <c r="R31" s="108">
        <v>1250.46</v>
      </c>
      <c r="S31" s="58"/>
      <c r="T31" s="58"/>
      <c r="U31" s="58"/>
      <c r="V31" s="58"/>
      <c r="W31" s="59">
        <f t="shared" si="0"/>
        <v>604084.3099999997</v>
      </c>
      <c r="X31" s="60">
        <f>IF(Паспорт!P32&gt;0,Паспорт!P32,X30)</f>
        <v>34.11</v>
      </c>
      <c r="Y31" s="22"/>
      <c r="Z31" s="93"/>
      <c r="AA31" s="93"/>
    </row>
    <row r="32" spans="2:26" ht="15.75">
      <c r="B32" s="57">
        <v>18</v>
      </c>
      <c r="C32" s="108">
        <v>556801.31</v>
      </c>
      <c r="D32" s="108">
        <v>30876.54</v>
      </c>
      <c r="E32" s="58">
        <v>0</v>
      </c>
      <c r="F32" s="108">
        <v>87.11</v>
      </c>
      <c r="G32" s="108">
        <v>2710</v>
      </c>
      <c r="H32" s="108">
        <v>6919.94</v>
      </c>
      <c r="I32" s="108">
        <v>1692.72</v>
      </c>
      <c r="J32" s="108">
        <v>10765.92</v>
      </c>
      <c r="K32" s="108">
        <v>5061.29</v>
      </c>
      <c r="L32" s="108">
        <v>795.63</v>
      </c>
      <c r="M32" s="108">
        <v>494.14</v>
      </c>
      <c r="N32" s="108">
        <v>828.35</v>
      </c>
      <c r="O32" s="108">
        <v>638.82</v>
      </c>
      <c r="P32" s="108">
        <v>1001.83</v>
      </c>
      <c r="Q32" s="108">
        <v>2818.76</v>
      </c>
      <c r="R32" s="108">
        <v>1059.34</v>
      </c>
      <c r="S32" s="58"/>
      <c r="T32" s="58"/>
      <c r="U32" s="58"/>
      <c r="V32" s="58"/>
      <c r="W32" s="59">
        <f t="shared" si="0"/>
        <v>622551.7</v>
      </c>
      <c r="X32" s="60">
        <f>IF(Паспорт!P33&gt;0,Паспорт!P33,X31)</f>
        <v>34.15</v>
      </c>
      <c r="Y32" s="22"/>
      <c r="Z32" s="29"/>
    </row>
    <row r="33" spans="2:26" ht="15.75">
      <c r="B33" s="57">
        <v>19</v>
      </c>
      <c r="C33" s="108">
        <v>562035.63</v>
      </c>
      <c r="D33" s="108">
        <v>34405.75</v>
      </c>
      <c r="E33" s="58">
        <v>0</v>
      </c>
      <c r="F33" s="108">
        <v>100.93</v>
      </c>
      <c r="G33" s="108">
        <v>4719</v>
      </c>
      <c r="H33" s="108">
        <v>6824.09</v>
      </c>
      <c r="I33" s="108">
        <v>1819.36</v>
      </c>
      <c r="J33" s="108">
        <v>9917.89</v>
      </c>
      <c r="K33" s="108">
        <v>6057.3</v>
      </c>
      <c r="L33" s="108">
        <v>687.5</v>
      </c>
      <c r="M33" s="108">
        <v>532.67</v>
      </c>
      <c r="N33" s="108">
        <v>880.86</v>
      </c>
      <c r="O33" s="108">
        <v>789.81</v>
      </c>
      <c r="P33" s="108">
        <v>1495.54</v>
      </c>
      <c r="Q33" s="108">
        <v>3107.34</v>
      </c>
      <c r="R33" s="108">
        <v>1424.44</v>
      </c>
      <c r="S33" s="58"/>
      <c r="T33" s="58"/>
      <c r="U33" s="58"/>
      <c r="V33" s="58"/>
      <c r="W33" s="59">
        <f t="shared" si="0"/>
        <v>634798.1100000001</v>
      </c>
      <c r="X33" s="60">
        <f>IF(Паспорт!P34&gt;0,Паспорт!P34,X32)</f>
        <v>34.16</v>
      </c>
      <c r="Y33" s="22"/>
      <c r="Z33" s="29"/>
    </row>
    <row r="34" spans="2:26" ht="15.75">
      <c r="B34" s="57">
        <v>20</v>
      </c>
      <c r="C34" s="108">
        <v>368512.97</v>
      </c>
      <c r="D34" s="108">
        <v>36383.74</v>
      </c>
      <c r="E34" s="58">
        <v>0</v>
      </c>
      <c r="F34" s="108">
        <v>92.2</v>
      </c>
      <c r="G34" s="108">
        <v>5326.5</v>
      </c>
      <c r="H34" s="108">
        <v>8122.22</v>
      </c>
      <c r="I34" s="108">
        <v>1811.03</v>
      </c>
      <c r="J34" s="108">
        <v>10986.84</v>
      </c>
      <c r="K34" s="108">
        <v>5574.12</v>
      </c>
      <c r="L34" s="108">
        <v>737.18</v>
      </c>
      <c r="M34" s="108">
        <v>592.03</v>
      </c>
      <c r="N34" s="108">
        <v>990.86</v>
      </c>
      <c r="O34" s="108">
        <v>718.48</v>
      </c>
      <c r="P34" s="108">
        <v>1590.08</v>
      </c>
      <c r="Q34" s="108">
        <v>3244.27</v>
      </c>
      <c r="R34" s="108">
        <v>1369.65</v>
      </c>
      <c r="S34" s="58"/>
      <c r="T34" s="58"/>
      <c r="U34" s="58"/>
      <c r="V34" s="58"/>
      <c r="W34" s="59">
        <f t="shared" si="0"/>
        <v>446052.17000000004</v>
      </c>
      <c r="X34" s="60">
        <f>IF(Паспорт!P35&gt;0,Паспорт!P35,X33)</f>
        <v>34.11</v>
      </c>
      <c r="Y34" s="22"/>
      <c r="Z34" s="29"/>
    </row>
    <row r="35" spans="2:26" ht="15.75">
      <c r="B35" s="57">
        <v>21</v>
      </c>
      <c r="C35" s="108">
        <v>342706.03</v>
      </c>
      <c r="D35" s="108">
        <v>30719.09</v>
      </c>
      <c r="E35" s="58">
        <v>0</v>
      </c>
      <c r="F35" s="108">
        <v>94.45</v>
      </c>
      <c r="G35" s="108">
        <v>5193.98</v>
      </c>
      <c r="H35" s="108">
        <v>8468.74</v>
      </c>
      <c r="I35" s="108">
        <v>1767.47</v>
      </c>
      <c r="J35" s="108">
        <v>11984.03</v>
      </c>
      <c r="K35" s="108">
        <v>5842.72</v>
      </c>
      <c r="L35" s="108">
        <v>854.2</v>
      </c>
      <c r="M35" s="108">
        <v>579.06</v>
      </c>
      <c r="N35" s="108">
        <v>995.69</v>
      </c>
      <c r="O35" s="108">
        <v>667.5</v>
      </c>
      <c r="P35" s="108">
        <v>1259.28</v>
      </c>
      <c r="Q35" s="108">
        <v>3361.31</v>
      </c>
      <c r="R35" s="108">
        <v>1388.49</v>
      </c>
      <c r="S35" s="58"/>
      <c r="T35" s="58"/>
      <c r="U35" s="58"/>
      <c r="V35" s="58"/>
      <c r="W35" s="59">
        <f t="shared" si="0"/>
        <v>415882.04000000004</v>
      </c>
      <c r="X35" s="60">
        <f>IF(Паспорт!P36&gt;0,Паспорт!P36,X34)</f>
        <v>34.13</v>
      </c>
      <c r="Y35" s="22"/>
      <c r="Z35" s="29"/>
    </row>
    <row r="36" spans="2:26" ht="15.75">
      <c r="B36" s="57">
        <v>22</v>
      </c>
      <c r="C36" s="108">
        <v>355210.16</v>
      </c>
      <c r="D36" s="108">
        <v>33660.78</v>
      </c>
      <c r="E36" s="58">
        <v>0</v>
      </c>
      <c r="F36" s="108">
        <v>108.56</v>
      </c>
      <c r="G36" s="108">
        <v>5473.39</v>
      </c>
      <c r="H36" s="108">
        <v>7227.24</v>
      </c>
      <c r="I36" s="108">
        <v>1894.93</v>
      </c>
      <c r="J36" s="108">
        <v>11064.03</v>
      </c>
      <c r="K36" s="108">
        <v>5409.38</v>
      </c>
      <c r="L36" s="108">
        <v>868.78</v>
      </c>
      <c r="M36" s="108">
        <v>594.85</v>
      </c>
      <c r="N36" s="108">
        <v>1057.07</v>
      </c>
      <c r="O36" s="108">
        <v>754.9</v>
      </c>
      <c r="P36" s="108">
        <v>1326.73</v>
      </c>
      <c r="Q36" s="108">
        <v>3154.78</v>
      </c>
      <c r="R36" s="108">
        <v>1382.12</v>
      </c>
      <c r="S36" s="58"/>
      <c r="T36" s="58"/>
      <c r="U36" s="58"/>
      <c r="V36" s="58"/>
      <c r="W36" s="59">
        <f t="shared" si="0"/>
        <v>429187.7</v>
      </c>
      <c r="X36" s="60">
        <f>IF(Паспорт!P37&gt;0,Паспорт!P37,X35)</f>
        <v>34.13</v>
      </c>
      <c r="Y36" s="22"/>
      <c r="Z36" s="29"/>
    </row>
    <row r="37" spans="2:26" ht="15.75">
      <c r="B37" s="57">
        <v>23</v>
      </c>
      <c r="C37" s="108">
        <v>343109.56</v>
      </c>
      <c r="D37" s="108">
        <v>31820.87</v>
      </c>
      <c r="E37" s="58">
        <v>0</v>
      </c>
      <c r="F37" s="108">
        <v>106.54</v>
      </c>
      <c r="G37" s="108">
        <v>5457.44</v>
      </c>
      <c r="H37" s="108">
        <v>8602.03</v>
      </c>
      <c r="I37" s="108">
        <v>1876.11</v>
      </c>
      <c r="J37" s="108">
        <v>11565.55</v>
      </c>
      <c r="K37" s="108">
        <v>5802.57</v>
      </c>
      <c r="L37" s="108">
        <v>756.05</v>
      </c>
      <c r="M37" s="108">
        <v>644.19</v>
      </c>
      <c r="N37" s="108">
        <v>1077.73</v>
      </c>
      <c r="O37" s="108">
        <v>784.92</v>
      </c>
      <c r="P37" s="108">
        <v>1580.58</v>
      </c>
      <c r="Q37" s="108">
        <v>3451.43</v>
      </c>
      <c r="R37" s="108">
        <v>1543.07</v>
      </c>
      <c r="S37" s="58"/>
      <c r="T37" s="58"/>
      <c r="U37" s="58"/>
      <c r="V37" s="58"/>
      <c r="W37" s="59">
        <f t="shared" si="0"/>
        <v>418178.63999999996</v>
      </c>
      <c r="X37" s="60">
        <f>IF(Паспорт!P38&gt;0,Паспорт!P38,X36)</f>
        <v>34.13</v>
      </c>
      <c r="Y37" s="22"/>
      <c r="Z37" s="29"/>
    </row>
    <row r="38" spans="2:26" ht="15.75">
      <c r="B38" s="57">
        <v>24</v>
      </c>
      <c r="C38" s="108">
        <v>343020.28</v>
      </c>
      <c r="D38" s="108">
        <v>30722.86</v>
      </c>
      <c r="E38" s="58">
        <v>0</v>
      </c>
      <c r="F38" s="108">
        <v>91.06</v>
      </c>
      <c r="G38" s="108">
        <v>4414.14</v>
      </c>
      <c r="H38" s="108">
        <v>9149.6</v>
      </c>
      <c r="I38" s="108">
        <v>1771.34</v>
      </c>
      <c r="J38" s="108">
        <v>11921.1</v>
      </c>
      <c r="K38" s="108">
        <v>5712.69</v>
      </c>
      <c r="L38" s="108">
        <v>880.31</v>
      </c>
      <c r="M38" s="108">
        <v>677.04</v>
      </c>
      <c r="N38" s="108">
        <v>1109.31</v>
      </c>
      <c r="O38" s="108">
        <v>695.54</v>
      </c>
      <c r="P38" s="108">
        <v>1457.05</v>
      </c>
      <c r="Q38" s="108">
        <v>2912.4</v>
      </c>
      <c r="R38" s="108">
        <v>1545.36</v>
      </c>
      <c r="S38" s="58"/>
      <c r="T38" s="58"/>
      <c r="U38" s="58"/>
      <c r="V38" s="58"/>
      <c r="W38" s="59">
        <f t="shared" si="0"/>
        <v>416080.07999999996</v>
      </c>
      <c r="X38" s="60">
        <f>IF(Паспорт!P39&gt;0,Паспорт!P39,X37)</f>
        <v>34.27</v>
      </c>
      <c r="Y38" s="22"/>
      <c r="Z38" s="29"/>
    </row>
    <row r="39" spans="2:26" ht="15.75">
      <c r="B39" s="57">
        <v>25</v>
      </c>
      <c r="C39" s="108">
        <v>362891.59</v>
      </c>
      <c r="D39" s="108">
        <v>36495.43</v>
      </c>
      <c r="E39" s="58">
        <v>0</v>
      </c>
      <c r="F39" s="108">
        <v>85.03</v>
      </c>
      <c r="G39" s="108">
        <v>5274.11</v>
      </c>
      <c r="H39" s="108">
        <v>7082.07</v>
      </c>
      <c r="I39" s="108">
        <v>1784.36</v>
      </c>
      <c r="J39" s="108">
        <v>12305.2</v>
      </c>
      <c r="K39" s="108">
        <v>5762.37</v>
      </c>
      <c r="L39" s="108">
        <v>855.12</v>
      </c>
      <c r="M39" s="108">
        <v>627.5</v>
      </c>
      <c r="N39" s="108">
        <v>1034.31</v>
      </c>
      <c r="O39" s="108">
        <v>684.87</v>
      </c>
      <c r="P39" s="108">
        <v>1225.7</v>
      </c>
      <c r="Q39" s="108">
        <v>3148.74</v>
      </c>
      <c r="R39" s="108">
        <v>1440.15</v>
      </c>
      <c r="S39" s="58"/>
      <c r="T39" s="58"/>
      <c r="U39" s="58"/>
      <c r="V39" s="58"/>
      <c r="W39" s="59">
        <f t="shared" si="0"/>
        <v>440696.55000000005</v>
      </c>
      <c r="X39" s="60">
        <f>IF(Паспорт!P40&gt;0,Паспорт!P40,X38)</f>
        <v>34.11</v>
      </c>
      <c r="Y39" s="22"/>
      <c r="Z39" s="29"/>
    </row>
    <row r="40" spans="2:26" ht="15.75">
      <c r="B40" s="57">
        <v>26</v>
      </c>
      <c r="C40" s="108">
        <v>322821.44</v>
      </c>
      <c r="D40" s="108">
        <v>33758.59</v>
      </c>
      <c r="E40" s="58">
        <v>0</v>
      </c>
      <c r="F40" s="108">
        <v>114.57</v>
      </c>
      <c r="G40" s="108">
        <v>6236.6</v>
      </c>
      <c r="H40" s="108">
        <v>7719.16</v>
      </c>
      <c r="I40" s="108">
        <v>1777.4</v>
      </c>
      <c r="J40" s="108">
        <v>11073.1</v>
      </c>
      <c r="K40" s="108">
        <v>5468.78</v>
      </c>
      <c r="L40" s="108">
        <v>820.93</v>
      </c>
      <c r="M40" s="108">
        <v>538.59</v>
      </c>
      <c r="N40" s="108">
        <v>1012.8</v>
      </c>
      <c r="O40" s="108">
        <v>681.86</v>
      </c>
      <c r="P40" s="108">
        <v>1302.89</v>
      </c>
      <c r="Q40" s="108">
        <v>3107.33</v>
      </c>
      <c r="R40" s="108">
        <v>1390.99</v>
      </c>
      <c r="S40" s="58"/>
      <c r="T40" s="58"/>
      <c r="U40" s="58"/>
      <c r="V40" s="58"/>
      <c r="W40" s="59">
        <f t="shared" si="0"/>
        <v>397825.03</v>
      </c>
      <c r="X40" s="60">
        <f>IF(Паспорт!P41&gt;0,Паспорт!P41,X39)</f>
        <v>34.14</v>
      </c>
      <c r="Y40" s="22"/>
      <c r="Z40" s="29"/>
    </row>
    <row r="41" spans="2:26" ht="15.75">
      <c r="B41" s="57">
        <v>27</v>
      </c>
      <c r="C41" s="108">
        <v>220582.45</v>
      </c>
      <c r="D41" s="108">
        <v>29878.27</v>
      </c>
      <c r="E41" s="58">
        <v>0</v>
      </c>
      <c r="F41" s="108">
        <v>102.51</v>
      </c>
      <c r="G41" s="108">
        <v>4975.99</v>
      </c>
      <c r="H41" s="108">
        <v>8102.72</v>
      </c>
      <c r="I41" s="108">
        <v>1742.53</v>
      </c>
      <c r="J41" s="108">
        <v>11018.02</v>
      </c>
      <c r="K41" s="108">
        <v>5756.26</v>
      </c>
      <c r="L41" s="108">
        <v>862.59</v>
      </c>
      <c r="M41" s="108">
        <v>541.63</v>
      </c>
      <c r="N41" s="108">
        <v>1013.49</v>
      </c>
      <c r="O41" s="108">
        <v>1540.72</v>
      </c>
      <c r="P41" s="108">
        <v>1181.13</v>
      </c>
      <c r="Q41" s="108">
        <v>3211.5</v>
      </c>
      <c r="R41" s="108">
        <v>1198.99</v>
      </c>
      <c r="S41" s="58"/>
      <c r="T41" s="58"/>
      <c r="U41" s="58"/>
      <c r="V41" s="58"/>
      <c r="W41" s="59">
        <f t="shared" si="0"/>
        <v>291708.80000000005</v>
      </c>
      <c r="X41" s="60">
        <f>IF(Паспорт!P42&gt;0,Паспорт!P42,X40)</f>
        <v>34.15</v>
      </c>
      <c r="Y41" s="22"/>
      <c r="Z41" s="29"/>
    </row>
    <row r="42" spans="2:26" ht="15.75">
      <c r="B42" s="57">
        <v>28</v>
      </c>
      <c r="C42" s="108">
        <v>152621.16</v>
      </c>
      <c r="D42" s="108">
        <v>35774.96</v>
      </c>
      <c r="E42" s="58">
        <v>0</v>
      </c>
      <c r="F42" s="108">
        <v>94.26</v>
      </c>
      <c r="G42" s="108">
        <v>4503.02</v>
      </c>
      <c r="H42" s="108">
        <v>7390.93</v>
      </c>
      <c r="I42" s="108">
        <v>1762.9</v>
      </c>
      <c r="J42" s="108">
        <v>10674.36</v>
      </c>
      <c r="K42" s="108">
        <v>5575.99</v>
      </c>
      <c r="L42" s="108">
        <v>856.43</v>
      </c>
      <c r="M42" s="108">
        <v>553.69</v>
      </c>
      <c r="N42" s="108">
        <v>973.15</v>
      </c>
      <c r="O42" s="108">
        <v>1187.75</v>
      </c>
      <c r="P42" s="108">
        <v>1144.9</v>
      </c>
      <c r="Q42" s="108">
        <v>3196.86</v>
      </c>
      <c r="R42" s="108">
        <v>1401.81</v>
      </c>
      <c r="S42" s="58"/>
      <c r="T42" s="58"/>
      <c r="U42" s="58"/>
      <c r="V42" s="58"/>
      <c r="W42" s="59">
        <f t="shared" si="0"/>
        <v>227712.16999999993</v>
      </c>
      <c r="X42" s="60">
        <f>IF(Паспорт!P43&gt;0,Паспорт!P43,X41)</f>
        <v>34.06</v>
      </c>
      <c r="Y42" s="22"/>
      <c r="Z42" s="29"/>
    </row>
    <row r="43" spans="2:26" ht="15.75" customHeight="1">
      <c r="B43" s="57">
        <v>29</v>
      </c>
      <c r="C43" s="108">
        <v>144131.39</v>
      </c>
      <c r="D43" s="108">
        <v>31808.37</v>
      </c>
      <c r="E43" s="58">
        <v>0</v>
      </c>
      <c r="F43" s="108">
        <v>106.41</v>
      </c>
      <c r="G43" s="108">
        <v>4755.02</v>
      </c>
      <c r="H43" s="108">
        <v>6663.04</v>
      </c>
      <c r="I43" s="108">
        <v>1831.75</v>
      </c>
      <c r="J43" s="108">
        <v>9798.82</v>
      </c>
      <c r="K43" s="108">
        <v>4972.15</v>
      </c>
      <c r="L43" s="108">
        <v>837.48</v>
      </c>
      <c r="M43" s="108">
        <v>538.94</v>
      </c>
      <c r="N43" s="108">
        <v>995.44</v>
      </c>
      <c r="O43" s="108">
        <v>1252.84</v>
      </c>
      <c r="P43" s="108">
        <v>1230.12</v>
      </c>
      <c r="Q43" s="108">
        <v>3234.36</v>
      </c>
      <c r="R43" s="108">
        <v>1371.94</v>
      </c>
      <c r="S43" s="58"/>
      <c r="T43" s="58"/>
      <c r="U43" s="58"/>
      <c r="V43" s="58"/>
      <c r="W43" s="59">
        <f t="shared" si="0"/>
        <v>213528.07</v>
      </c>
      <c r="X43" s="60">
        <f>IF(Паспорт!P44&gt;0,Паспорт!P44,X42)</f>
        <v>34.06</v>
      </c>
      <c r="Y43" s="22"/>
      <c r="Z43" s="29"/>
    </row>
    <row r="44" spans="2:26" ht="15.75" customHeight="1">
      <c r="B44" s="57">
        <v>30</v>
      </c>
      <c r="C44" s="108">
        <v>334057.16</v>
      </c>
      <c r="D44" s="108">
        <v>25185.29</v>
      </c>
      <c r="E44" s="58">
        <v>0</v>
      </c>
      <c r="F44" s="108">
        <v>93.53</v>
      </c>
      <c r="G44" s="108">
        <v>5279.75</v>
      </c>
      <c r="H44" s="108">
        <v>6842.71</v>
      </c>
      <c r="I44" s="108">
        <v>1745.1</v>
      </c>
      <c r="J44" s="108">
        <v>10047.81</v>
      </c>
      <c r="K44" s="108">
        <v>5244.12</v>
      </c>
      <c r="L44" s="108">
        <v>873.27</v>
      </c>
      <c r="M44" s="108">
        <v>587.59</v>
      </c>
      <c r="N44" s="108">
        <v>1005.63</v>
      </c>
      <c r="O44" s="108">
        <v>1069.75</v>
      </c>
      <c r="P44" s="108">
        <v>1246.68</v>
      </c>
      <c r="Q44" s="108">
        <v>3355.99</v>
      </c>
      <c r="R44" s="108">
        <v>1446.12</v>
      </c>
      <c r="S44" s="58"/>
      <c r="T44" s="58"/>
      <c r="U44" s="58"/>
      <c r="V44" s="58"/>
      <c r="W44" s="59">
        <f t="shared" si="0"/>
        <v>398080.5</v>
      </c>
      <c r="X44" s="60">
        <f>IF(Паспорт!P45&gt;0,Паспорт!P45,X43)</f>
        <v>34.06</v>
      </c>
      <c r="Y44" s="22"/>
      <c r="Z44" s="29"/>
    </row>
    <row r="45" spans="2:26" ht="15.75" customHeight="1">
      <c r="B45" s="57">
        <v>31</v>
      </c>
      <c r="C45" s="108">
        <v>0</v>
      </c>
      <c r="D45" s="108">
        <v>28167.02</v>
      </c>
      <c r="E45" s="58">
        <v>0</v>
      </c>
      <c r="F45" s="108">
        <v>99.8</v>
      </c>
      <c r="G45" s="108">
        <v>5544.66</v>
      </c>
      <c r="H45" s="108">
        <v>8326.58</v>
      </c>
      <c r="I45" s="108">
        <v>1768.39</v>
      </c>
      <c r="J45" s="108">
        <v>10426.09</v>
      </c>
      <c r="K45" s="108">
        <v>5460.52</v>
      </c>
      <c r="L45" s="108">
        <v>881.21</v>
      </c>
      <c r="M45" s="108">
        <v>586.57</v>
      </c>
      <c r="N45" s="108">
        <v>1049.24</v>
      </c>
      <c r="O45" s="108">
        <v>672.38</v>
      </c>
      <c r="P45" s="108">
        <v>1287.3</v>
      </c>
      <c r="Q45" s="108">
        <v>2986</v>
      </c>
      <c r="R45" s="108">
        <v>1469.78</v>
      </c>
      <c r="S45" s="58"/>
      <c r="T45" s="58"/>
      <c r="U45" s="58"/>
      <c r="V45" s="58"/>
      <c r="W45" s="59">
        <f t="shared" si="0"/>
        <v>68725.54</v>
      </c>
      <c r="X45" s="60">
        <f>IF(Паспорт!P46&gt;0,Паспорт!P46,X44)</f>
        <v>34.04</v>
      </c>
      <c r="Y45" s="28"/>
      <c r="Z45" s="29"/>
    </row>
    <row r="46" spans="2:27" ht="66" customHeight="1">
      <c r="B46" s="16" t="s">
        <v>41</v>
      </c>
      <c r="C46" s="61">
        <f aca="true" t="shared" si="1" ref="C46:V46">SUM(C15:C45)</f>
        <v>11705057.850000001</v>
      </c>
      <c r="D46" s="61">
        <f t="shared" si="1"/>
        <v>984100.4600000001</v>
      </c>
      <c r="E46" s="61">
        <f t="shared" si="1"/>
        <v>0</v>
      </c>
      <c r="F46" s="61">
        <f t="shared" si="1"/>
        <v>3107.3200000000006</v>
      </c>
      <c r="G46" s="61">
        <f t="shared" si="1"/>
        <v>152912.71999999997</v>
      </c>
      <c r="H46" s="61">
        <f t="shared" si="1"/>
        <v>238480.15999999997</v>
      </c>
      <c r="I46" s="61">
        <f t="shared" si="1"/>
        <v>55200.22</v>
      </c>
      <c r="J46" s="61">
        <f t="shared" si="1"/>
        <v>359241.07</v>
      </c>
      <c r="K46" s="61">
        <f t="shared" si="1"/>
        <v>170519.91999999998</v>
      </c>
      <c r="L46" s="61">
        <f t="shared" si="1"/>
        <v>25022.699999999997</v>
      </c>
      <c r="M46" s="61">
        <f t="shared" si="1"/>
        <v>16767.370000000003</v>
      </c>
      <c r="N46" s="61">
        <f t="shared" si="1"/>
        <v>30980.020000000004</v>
      </c>
      <c r="O46" s="61">
        <f t="shared" si="1"/>
        <v>24066.45</v>
      </c>
      <c r="P46" s="61">
        <f t="shared" si="1"/>
        <v>41598.71</v>
      </c>
      <c r="Q46" s="61">
        <f t="shared" si="1"/>
        <v>96539.86</v>
      </c>
      <c r="R46" s="61">
        <f t="shared" si="1"/>
        <v>43118.39</v>
      </c>
      <c r="S46" s="61">
        <f t="shared" si="1"/>
        <v>0</v>
      </c>
      <c r="T46" s="61">
        <f t="shared" si="1"/>
        <v>0</v>
      </c>
      <c r="U46" s="61">
        <f t="shared" si="1"/>
        <v>0</v>
      </c>
      <c r="V46" s="61">
        <f t="shared" si="1"/>
        <v>0</v>
      </c>
      <c r="W46" s="62">
        <f>SUM(W15:W45)</f>
        <v>13946713.22</v>
      </c>
      <c r="X46" s="63">
        <f>SUMPRODUCT(X15:X45,W15:W45)/SUM(W15:W45)</f>
        <v>34.05325949506403</v>
      </c>
      <c r="Y46" s="27"/>
      <c r="Z46" s="93" t="s">
        <v>42</v>
      </c>
      <c r="AA46" s="93"/>
    </row>
    <row r="47" spans="2:26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23"/>
      <c r="Z47"/>
    </row>
    <row r="48" spans="3:26" ht="12.75"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24"/>
      <c r="Z48"/>
    </row>
    <row r="49" spans="3:4" ht="12.75">
      <c r="C49" s="1"/>
      <c r="D49" s="1"/>
    </row>
    <row r="50" spans="2:25" ht="15">
      <c r="B50" s="31"/>
      <c r="C50" s="42" t="s">
        <v>51</v>
      </c>
      <c r="D50" s="42"/>
      <c r="E50" s="42"/>
      <c r="F50" s="42"/>
      <c r="G50" s="42"/>
      <c r="H50" s="14"/>
      <c r="I50" s="14"/>
      <c r="J50" s="14"/>
      <c r="K50" s="14"/>
      <c r="L50" s="14"/>
      <c r="M50" s="14"/>
      <c r="N50" s="14"/>
      <c r="O50" s="14"/>
      <c r="P50" s="42" t="s">
        <v>50</v>
      </c>
      <c r="Q50" s="14"/>
      <c r="R50" s="14"/>
      <c r="S50" s="14"/>
      <c r="T50" s="14"/>
      <c r="U50" s="45"/>
      <c r="V50" s="45"/>
      <c r="W50" s="85">
        <v>42583</v>
      </c>
      <c r="X50" s="86"/>
      <c r="Y50" s="25"/>
    </row>
    <row r="51" spans="3:25" ht="12.75">
      <c r="C51" s="44"/>
      <c r="D51" s="44" t="s">
        <v>38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6" t="s">
        <v>29</v>
      </c>
      <c r="Q51" s="46"/>
      <c r="R51" s="44"/>
      <c r="S51" s="44"/>
      <c r="T51" s="44"/>
      <c r="U51" s="43" t="s">
        <v>0</v>
      </c>
      <c r="V51" s="43"/>
      <c r="W51" s="43"/>
      <c r="X51" s="43" t="s">
        <v>16</v>
      </c>
      <c r="Y51" s="2"/>
    </row>
    <row r="52" spans="3:25" ht="18" customHeight="1">
      <c r="C52" s="13" t="s">
        <v>37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 t="s">
        <v>1</v>
      </c>
      <c r="P52" s="42" t="s">
        <v>54</v>
      </c>
      <c r="Q52" s="14"/>
      <c r="R52" s="14"/>
      <c r="S52" s="14"/>
      <c r="T52" s="14"/>
      <c r="U52" s="45"/>
      <c r="V52" s="45"/>
      <c r="W52" s="85">
        <v>42583</v>
      </c>
      <c r="X52" s="86"/>
      <c r="Y52" s="26"/>
    </row>
    <row r="53" spans="3:25" ht="12.75">
      <c r="C53" s="1"/>
      <c r="D53" s="44" t="s">
        <v>39</v>
      </c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 t="s">
        <v>29</v>
      </c>
      <c r="Q53" s="44"/>
      <c r="R53" s="44"/>
      <c r="S53" s="44"/>
      <c r="T53" s="44"/>
      <c r="U53" s="43" t="s">
        <v>0</v>
      </c>
      <c r="V53" s="43"/>
      <c r="W53" s="43"/>
      <c r="X53" s="43" t="s">
        <v>16</v>
      </c>
      <c r="Y53" s="2"/>
    </row>
  </sheetData>
  <sheetProtection/>
  <mergeCells count="35">
    <mergeCell ref="W52:X52"/>
    <mergeCell ref="B6:Y6"/>
    <mergeCell ref="B7:Y7"/>
    <mergeCell ref="B8:Y8"/>
    <mergeCell ref="B9:Y9"/>
    <mergeCell ref="W50:X50"/>
    <mergeCell ref="T12:T14"/>
    <mergeCell ref="U12:U14"/>
    <mergeCell ref="V12:V14"/>
    <mergeCell ref="W11:W14"/>
    <mergeCell ref="B11:B14"/>
    <mergeCell ref="I12:I14"/>
    <mergeCell ref="C12:C14"/>
    <mergeCell ref="N12:N14"/>
    <mergeCell ref="O12:O14"/>
    <mergeCell ref="E12:E14"/>
    <mergeCell ref="G12:G14"/>
    <mergeCell ref="H12:H14"/>
    <mergeCell ref="D12:D14"/>
    <mergeCell ref="X11:X14"/>
    <mergeCell ref="P12:P14"/>
    <mergeCell ref="Q12:Q14"/>
    <mergeCell ref="C11:V11"/>
    <mergeCell ref="C5:X5"/>
    <mergeCell ref="R12:R14"/>
    <mergeCell ref="Z15:AA23"/>
    <mergeCell ref="Z26:AA31"/>
    <mergeCell ref="C48:X48"/>
    <mergeCell ref="J12:J14"/>
    <mergeCell ref="K12:K14"/>
    <mergeCell ref="L12:L14"/>
    <mergeCell ref="M12:M14"/>
    <mergeCell ref="Z46:AA46"/>
    <mergeCell ref="F12:F14"/>
    <mergeCell ref="S12:S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Семутин Сергей Николаевич</cp:lastModifiedBy>
  <cp:lastPrinted>2016-08-03T08:58:10Z</cp:lastPrinted>
  <dcterms:created xsi:type="dcterms:W3CDTF">2010-01-29T08:37:16Z</dcterms:created>
  <dcterms:modified xsi:type="dcterms:W3CDTF">2016-08-04T06:52:13Z</dcterms:modified>
  <cp:category/>
  <cp:version/>
  <cp:contentType/>
  <cp:contentStatus/>
</cp:coreProperties>
</file>