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<sst xmlns="http://schemas.openxmlformats.org/spreadsheetml/2006/main" count="86" uniqueCount="65">
  <si>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</si>
  <si>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</si>
  <si>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</si>
  <si>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</si>
  <si>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</si>
  <si>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</si>
  <si>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</si>
  <si>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</si>
  <si>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</si>
  <si>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</si>
  <si>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</si>
  <si>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</si>
  <si>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</si>
  <si>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</si>
  <si>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</si>
  <si>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</si>
  <si>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</si>
  <si>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</si>
  <si>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</si>
  <si>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</si>
  <si>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</si>
  <si>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</si>
  <si>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</si>
  <si>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</si>
  <si>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</si>
  <si>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</si>
  <si>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</si>
  <si>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</si>
  <si>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</si>
  <si>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</si>
  <si>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</si>
  <si>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</si>
  <si>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</si>
  <si>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</si>
  <si>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</si>
  <si>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</si>
  <si>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</si>
  <si>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</si>
  <si>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</si>
  <si>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</si>
  <si>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</si>
  <si>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</si>
  <si>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</si>
  <si>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</si>
  <si>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</si>
  <si>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</si>
  <si>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</si>
  <si>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</si>
  <si>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</si>
  <si>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</si>
  <si>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</si>
  <si>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</si>
  <si>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</si>
  <si>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</si>
  <si>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</si>
  <si>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</si>
  <si>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 Андріївка</t>
  </si>
  <si>
    <t>ГРС Гракове</t>
  </si>
  <si>
    <t>ГРС №2 м.Чугуїв</t>
  </si>
  <si>
    <t>Зміївськая ТЕС</t>
  </si>
  <si>
    <t>переданого Харківським ЛВУМГ  та прийнятого ПАТ "Харківгаз" , Зміївською ТЕС  по  ГРС Комсомольське</t>
  </si>
  <si>
    <t>ГРС Комсомольське</t>
  </si>
  <si>
    <t>з газопроводу  ШБКБ    за період з 01.07.2016 по 31.07.2016</t>
  </si>
  <si>
    <r>
      <t xml:space="preserve">переданого Харківським ЛВУМГ   по  ГРС Комсомольське, </t>
    </r>
    <r>
      <rPr>
        <sz val="11"/>
        <rFont val="Arial"/>
        <family val="2"/>
      </rPr>
      <t>ГРС Андріївка, ГРС Гракове, ГРС - 2 м.Чугуїв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</si>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</sst>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90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14" fontId="18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90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9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T3" sqref="T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6" t="s">
        <v>18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37"/>
      <c r="AA6" s="38"/>
    </row>
    <row r="7" spans="2:27" ht="18" customHeight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35"/>
      <c r="AA7" s="35"/>
    </row>
    <row r="8" spans="2:27" ht="18" customHeight="1">
      <c r="B8" s="87" t="s">
        <v>60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35"/>
      <c r="AA8" s="35"/>
    </row>
    <row r="9" spans="2:27" ht="18" customHeight="1">
      <c r="B9" s="88" t="s">
        <v>62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35"/>
      <c r="AA9" s="35"/>
    </row>
    <row r="10" spans="2:27" ht="18" customHeight="1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4" t="s">
        <v>26</v>
      </c>
      <c r="C12" s="79" t="s">
        <v>17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9" t="s">
        <v>6</v>
      </c>
      <c r="P12" s="80"/>
      <c r="Q12" s="80"/>
      <c r="R12" s="80"/>
      <c r="S12" s="80"/>
      <c r="T12" s="80"/>
      <c r="U12" s="95" t="s">
        <v>22</v>
      </c>
      <c r="V12" s="74" t="s">
        <v>23</v>
      </c>
      <c r="W12" s="74" t="s">
        <v>34</v>
      </c>
      <c r="X12" s="74" t="s">
        <v>25</v>
      </c>
      <c r="Y12" s="74" t="s">
        <v>24</v>
      </c>
      <c r="Z12" s="3"/>
      <c r="AB12" s="6"/>
      <c r="AC12"/>
    </row>
    <row r="13" spans="2:29" ht="48.75" customHeight="1">
      <c r="B13" s="75"/>
      <c r="C13" s="85" t="s">
        <v>2</v>
      </c>
      <c r="D13" s="73" t="s">
        <v>3</v>
      </c>
      <c r="E13" s="73" t="s">
        <v>4</v>
      </c>
      <c r="F13" s="73" t="s">
        <v>5</v>
      </c>
      <c r="G13" s="73" t="s">
        <v>8</v>
      </c>
      <c r="H13" s="73" t="s">
        <v>9</v>
      </c>
      <c r="I13" s="73" t="s">
        <v>10</v>
      </c>
      <c r="J13" s="73" t="s">
        <v>11</v>
      </c>
      <c r="K13" s="73" t="s">
        <v>12</v>
      </c>
      <c r="L13" s="73" t="s">
        <v>13</v>
      </c>
      <c r="M13" s="74" t="s">
        <v>14</v>
      </c>
      <c r="N13" s="74" t="s">
        <v>15</v>
      </c>
      <c r="O13" s="74" t="s">
        <v>7</v>
      </c>
      <c r="P13" s="74" t="s">
        <v>19</v>
      </c>
      <c r="Q13" s="74" t="s">
        <v>32</v>
      </c>
      <c r="R13" s="74" t="s">
        <v>20</v>
      </c>
      <c r="S13" s="74" t="s">
        <v>33</v>
      </c>
      <c r="T13" s="74" t="s">
        <v>21</v>
      </c>
      <c r="U13" s="96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85"/>
      <c r="D14" s="73"/>
      <c r="E14" s="73"/>
      <c r="F14" s="73"/>
      <c r="G14" s="73"/>
      <c r="H14" s="73"/>
      <c r="I14" s="73"/>
      <c r="J14" s="73"/>
      <c r="K14" s="73"/>
      <c r="L14" s="73"/>
      <c r="M14" s="75"/>
      <c r="N14" s="75"/>
      <c r="O14" s="75"/>
      <c r="P14" s="75"/>
      <c r="Q14" s="75"/>
      <c r="R14" s="75"/>
      <c r="S14" s="75"/>
      <c r="T14" s="75"/>
      <c r="U14" s="96"/>
      <c r="V14" s="75"/>
      <c r="W14" s="75"/>
      <c r="X14" s="75"/>
      <c r="Y14" s="75"/>
      <c r="Z14" s="3"/>
      <c r="AB14" s="6"/>
      <c r="AC14"/>
    </row>
    <row r="15" spans="2:29" ht="30" customHeight="1">
      <c r="B15" s="92"/>
      <c r="C15" s="85"/>
      <c r="D15" s="73"/>
      <c r="E15" s="73"/>
      <c r="F15" s="73"/>
      <c r="G15" s="73"/>
      <c r="H15" s="73"/>
      <c r="I15" s="73"/>
      <c r="J15" s="73"/>
      <c r="K15" s="73"/>
      <c r="L15" s="73"/>
      <c r="M15" s="76"/>
      <c r="N15" s="76"/>
      <c r="O15" s="76"/>
      <c r="P15" s="76"/>
      <c r="Q15" s="76"/>
      <c r="R15" s="76"/>
      <c r="S15" s="76"/>
      <c r="T15" s="76"/>
      <c r="U15" s="97"/>
      <c r="V15" s="76"/>
      <c r="W15" s="76"/>
      <c r="X15" s="76"/>
      <c r="Y15" s="76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5"/>
      <c r="Y16" s="55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0"/>
      <c r="T17" s="49"/>
      <c r="U17" s="51"/>
      <c r="V17" s="51"/>
      <c r="W17" s="48"/>
      <c r="X17" s="55"/>
      <c r="Y17" s="55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0"/>
      <c r="T18" s="49"/>
      <c r="U18" s="51"/>
      <c r="V18" s="51"/>
      <c r="W18" s="48"/>
      <c r="X18" s="55"/>
      <c r="Y18" s="55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48"/>
      <c r="X19" s="55"/>
      <c r="Y19" s="5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>
        <v>90.2244</v>
      </c>
      <c r="D20" s="48">
        <v>3.0929</v>
      </c>
      <c r="E20" s="48">
        <v>1.1316</v>
      </c>
      <c r="F20" s="48">
        <v>0.1556</v>
      </c>
      <c r="G20" s="48">
        <v>0.28</v>
      </c>
      <c r="H20" s="48">
        <v>0.0033</v>
      </c>
      <c r="I20" s="48">
        <v>0.0872</v>
      </c>
      <c r="J20" s="48">
        <v>0.0828</v>
      </c>
      <c r="K20" s="48">
        <v>0.1926</v>
      </c>
      <c r="L20" s="48">
        <v>0.0178</v>
      </c>
      <c r="M20" s="48">
        <v>2.7301</v>
      </c>
      <c r="N20" s="48">
        <v>2.0017</v>
      </c>
      <c r="O20" s="48">
        <v>0.7541</v>
      </c>
      <c r="P20" s="49">
        <v>34</v>
      </c>
      <c r="Q20" s="50">
        <v>8122</v>
      </c>
      <c r="R20" s="49">
        <v>37.65</v>
      </c>
      <c r="S20" s="50">
        <v>8993</v>
      </c>
      <c r="T20" s="49">
        <v>47.58</v>
      </c>
      <c r="U20" s="51">
        <v>-8.3</v>
      </c>
      <c r="V20" s="51">
        <v>-1.6</v>
      </c>
      <c r="W20" s="48" t="s">
        <v>35</v>
      </c>
      <c r="X20" s="55" t="s">
        <v>55</v>
      </c>
      <c r="Y20" s="55">
        <v>0.0009</v>
      </c>
      <c r="AA20" s="4">
        <f t="shared" si="0"/>
        <v>100</v>
      </c>
      <c r="AB20" s="30" t="str">
        <f t="shared" si="1"/>
        <v>ОК</v>
      </c>
      <c r="AC20"/>
    </row>
    <row r="21" spans="2:29" ht="12.75">
      <c r="B21" s="15">
        <v>6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49"/>
      <c r="S21" s="50"/>
      <c r="T21" s="49"/>
      <c r="U21" s="51"/>
      <c r="V21" s="51"/>
      <c r="W21" s="48"/>
      <c r="X21" s="55"/>
      <c r="Y21" s="5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48"/>
      <c r="X22" s="55"/>
      <c r="Y22" s="5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48"/>
      <c r="X23" s="55"/>
      <c r="Y23" s="5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0"/>
      <c r="T24" s="49"/>
      <c r="U24" s="51"/>
      <c r="V24" s="51"/>
      <c r="W24" s="53"/>
      <c r="X24" s="55"/>
      <c r="Y24" s="55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0"/>
      <c r="R25" s="49"/>
      <c r="S25" s="50"/>
      <c r="T25" s="49"/>
      <c r="U25" s="51"/>
      <c r="V25" s="51"/>
      <c r="W25" s="48"/>
      <c r="X25" s="55"/>
      <c r="Y25" s="55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0"/>
      <c r="R26" s="49"/>
      <c r="S26" s="50"/>
      <c r="T26" s="49"/>
      <c r="U26" s="51"/>
      <c r="V26" s="51"/>
      <c r="W26" s="48"/>
      <c r="X26" s="55"/>
      <c r="Y26" s="55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7">
        <v>90.3397</v>
      </c>
      <c r="D27" s="48">
        <v>3.0618</v>
      </c>
      <c r="E27" s="48">
        <v>1.1097</v>
      </c>
      <c r="F27" s="48">
        <v>0.1522</v>
      </c>
      <c r="G27" s="48">
        <v>0.2761</v>
      </c>
      <c r="H27" s="48">
        <v>0.0032</v>
      </c>
      <c r="I27" s="48">
        <v>0.0869</v>
      </c>
      <c r="J27" s="48">
        <v>0.0828</v>
      </c>
      <c r="K27" s="48">
        <v>0.1886</v>
      </c>
      <c r="L27" s="48">
        <v>0.0174</v>
      </c>
      <c r="M27" s="48">
        <v>2.6892</v>
      </c>
      <c r="N27" s="48">
        <v>1.9923</v>
      </c>
      <c r="O27" s="48">
        <v>0.7531</v>
      </c>
      <c r="P27" s="49">
        <v>33.99</v>
      </c>
      <c r="Q27" s="50">
        <v>8118</v>
      </c>
      <c r="R27" s="49">
        <v>37.64</v>
      </c>
      <c r="S27" s="50">
        <v>8989</v>
      </c>
      <c r="T27" s="49">
        <v>47.6</v>
      </c>
      <c r="U27" s="51">
        <v>-8.6</v>
      </c>
      <c r="V27" s="51">
        <v>-1.8</v>
      </c>
      <c r="W27" s="48"/>
      <c r="X27" s="55"/>
      <c r="Y27" s="55"/>
      <c r="AA27" s="4">
        <f t="shared" si="0"/>
        <v>99.9999</v>
      </c>
      <c r="AB27" s="30" t="str">
        <f t="shared" si="1"/>
        <v> 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65"/>
      <c r="X28" s="66"/>
      <c r="Y28" s="66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65"/>
      <c r="X29" s="66"/>
      <c r="Y29" s="66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65"/>
      <c r="X30" s="66"/>
      <c r="Y30" s="66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50"/>
      <c r="R31" s="49"/>
      <c r="S31" s="50"/>
      <c r="T31" s="49"/>
      <c r="U31" s="51"/>
      <c r="V31" s="51"/>
      <c r="W31" s="65"/>
      <c r="X31" s="66"/>
      <c r="Y31" s="66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9"/>
      <c r="S32" s="50"/>
      <c r="T32" s="49"/>
      <c r="U32" s="51"/>
      <c r="V32" s="51"/>
      <c r="W32" s="65"/>
      <c r="X32" s="66"/>
      <c r="Y32" s="66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49"/>
      <c r="S33" s="50"/>
      <c r="T33" s="49"/>
      <c r="U33" s="51"/>
      <c r="V33" s="51"/>
      <c r="W33" s="65"/>
      <c r="X33" s="66"/>
      <c r="Y33" s="66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2">
        <v>90.3569</v>
      </c>
      <c r="D34" s="48">
        <v>3.0636</v>
      </c>
      <c r="E34" s="48">
        <v>1.1111</v>
      </c>
      <c r="F34" s="48">
        <v>0.1524</v>
      </c>
      <c r="G34" s="48">
        <v>0.277</v>
      </c>
      <c r="H34" s="48">
        <v>0.0032</v>
      </c>
      <c r="I34" s="48">
        <v>0.0885</v>
      </c>
      <c r="J34" s="48">
        <v>0.0847</v>
      </c>
      <c r="K34" s="48">
        <v>0.1964</v>
      </c>
      <c r="L34" s="48">
        <v>0.0179</v>
      </c>
      <c r="M34" s="48">
        <v>2.6763</v>
      </c>
      <c r="N34" s="48">
        <v>1.9722</v>
      </c>
      <c r="O34" s="48">
        <v>0.7531</v>
      </c>
      <c r="P34" s="49">
        <v>34.02</v>
      </c>
      <c r="Q34" s="50">
        <v>8125</v>
      </c>
      <c r="R34" s="49">
        <v>37.66</v>
      </c>
      <c r="S34" s="50">
        <v>8996</v>
      </c>
      <c r="T34" s="49">
        <v>47.63</v>
      </c>
      <c r="U34" s="51">
        <v>-8.2</v>
      </c>
      <c r="V34" s="51">
        <v>-0.9</v>
      </c>
      <c r="W34" s="48" t="s">
        <v>35</v>
      </c>
      <c r="X34" s="55" t="s">
        <v>55</v>
      </c>
      <c r="Y34" s="55">
        <v>0.001</v>
      </c>
      <c r="AA34" s="4">
        <f t="shared" si="0"/>
        <v>100.00019999999998</v>
      </c>
      <c r="AB34" s="30" t="str">
        <f t="shared" si="1"/>
        <v> </v>
      </c>
      <c r="AC34"/>
    </row>
    <row r="35" spans="2:29" ht="12.75">
      <c r="B35" s="16">
        <v>20</v>
      </c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9"/>
      <c r="S35" s="50"/>
      <c r="T35" s="49"/>
      <c r="U35" s="51"/>
      <c r="V35" s="51"/>
      <c r="W35" s="65"/>
      <c r="X35" s="66"/>
      <c r="Y35" s="66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65"/>
      <c r="X36" s="66"/>
      <c r="Y36" s="66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9"/>
      <c r="S37" s="50"/>
      <c r="T37" s="49"/>
      <c r="U37" s="51"/>
      <c r="V37" s="51"/>
      <c r="W37" s="48"/>
      <c r="X37" s="55"/>
      <c r="Y37" s="55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48"/>
      <c r="X38" s="55"/>
      <c r="Y38" s="55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5"/>
      <c r="Y39" s="55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50"/>
      <c r="R40" s="49"/>
      <c r="S40" s="50"/>
      <c r="T40" s="49"/>
      <c r="U40" s="51"/>
      <c r="V40" s="51"/>
      <c r="W40" s="48"/>
      <c r="X40" s="55"/>
      <c r="Y40" s="55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2">
        <v>90.398</v>
      </c>
      <c r="D41" s="48">
        <v>3.0405</v>
      </c>
      <c r="E41" s="48">
        <v>1.1</v>
      </c>
      <c r="F41" s="48">
        <v>0.1511</v>
      </c>
      <c r="G41" s="48">
        <v>0.2778</v>
      </c>
      <c r="H41" s="48">
        <v>0.0034</v>
      </c>
      <c r="I41" s="48">
        <v>0.091</v>
      </c>
      <c r="J41" s="48">
        <v>0.0886</v>
      </c>
      <c r="K41" s="48">
        <v>0.2133</v>
      </c>
      <c r="L41" s="48">
        <v>0.0239</v>
      </c>
      <c r="M41" s="48">
        <v>2.6531</v>
      </c>
      <c r="N41" s="48">
        <v>1.9592</v>
      </c>
      <c r="O41" s="48">
        <v>0.7533</v>
      </c>
      <c r="P41" s="49">
        <v>34.04</v>
      </c>
      <c r="Q41" s="50">
        <v>8131</v>
      </c>
      <c r="R41" s="49">
        <v>37.69</v>
      </c>
      <c r="S41" s="50">
        <v>9003</v>
      </c>
      <c r="T41" s="49">
        <v>47.66</v>
      </c>
      <c r="U41" s="51">
        <v>-8.8</v>
      </c>
      <c r="V41" s="51">
        <v>-1.1</v>
      </c>
      <c r="W41" s="48"/>
      <c r="X41" s="55"/>
      <c r="Y41" s="55"/>
      <c r="AA41" s="4">
        <f t="shared" si="0"/>
        <v>99.99989999999997</v>
      </c>
      <c r="AB41" s="30" t="str">
        <f t="shared" si="1"/>
        <v> </v>
      </c>
      <c r="AC41"/>
    </row>
    <row r="42" spans="2:29" ht="12.75">
      <c r="B42" s="16">
        <v>27</v>
      </c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50"/>
      <c r="R42" s="49"/>
      <c r="S42" s="50"/>
      <c r="T42" s="49"/>
      <c r="U42" s="51"/>
      <c r="V42" s="51"/>
      <c r="W42" s="48"/>
      <c r="X42" s="55"/>
      <c r="Y42" s="55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5"/>
      <c r="Y43" s="55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5"/>
      <c r="Y44" s="55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50"/>
      <c r="R45" s="49"/>
      <c r="S45" s="50"/>
      <c r="T45" s="54"/>
      <c r="U45" s="51"/>
      <c r="V45" s="51"/>
      <c r="W45" s="48"/>
      <c r="X45" s="55"/>
      <c r="Y45" s="55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5"/>
      <c r="Y46" s="55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82">
        <v>42583</v>
      </c>
      <c r="X50" s="83"/>
      <c r="Y50" s="69"/>
    </row>
    <row r="51" spans="3:25" ht="12.75">
      <c r="C51" s="70"/>
      <c r="D51" s="71" t="s">
        <v>27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 t="s">
        <v>29</v>
      </c>
      <c r="Q51" s="72"/>
      <c r="R51" s="71"/>
      <c r="S51" s="71"/>
      <c r="T51" s="71"/>
      <c r="U51" s="71" t="s">
        <v>0</v>
      </c>
      <c r="V51" s="71"/>
      <c r="W51" s="71"/>
      <c r="X51" s="71" t="s">
        <v>16</v>
      </c>
      <c r="Y51" s="70"/>
    </row>
    <row r="52" spans="3:25" ht="18" customHeight="1">
      <c r="C52" s="67" t="s">
        <v>52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 t="s">
        <v>1</v>
      </c>
      <c r="P52" s="67" t="s">
        <v>53</v>
      </c>
      <c r="Q52" s="67"/>
      <c r="R52" s="67"/>
      <c r="S52" s="67"/>
      <c r="T52" s="67"/>
      <c r="U52" s="68"/>
      <c r="V52" s="68"/>
      <c r="W52" s="77">
        <v>42583</v>
      </c>
      <c r="X52" s="78"/>
      <c r="Y52" s="67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C48:Y48"/>
    <mergeCell ref="C13:C15"/>
    <mergeCell ref="O13:O15"/>
    <mergeCell ref="R13:R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4">
      <selection activeCell="C15" sqref="C15:G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6" t="s">
        <v>36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9"/>
    </row>
    <row r="6" spans="2:25" ht="18" customHeight="1"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2:26" ht="18" customHeight="1">
      <c r="B7" s="87" t="s">
        <v>63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/>
    </row>
    <row r="8" spans="2:25" ht="18" customHeight="1">
      <c r="B8" s="88" t="s">
        <v>62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2:25" ht="18" customHeight="1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2:26" ht="24" customHeight="1">
      <c r="B10" s="110" t="s">
        <v>64</v>
      </c>
      <c r="C10" s="11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  <c r="Z10"/>
    </row>
    <row r="11" spans="2:26" ht="30" customHeight="1">
      <c r="B11" s="74" t="s">
        <v>26</v>
      </c>
      <c r="C11" s="79" t="s">
        <v>40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01" t="s">
        <v>41</v>
      </c>
      <c r="X11" s="104" t="s">
        <v>43</v>
      </c>
      <c r="Y11" s="21"/>
      <c r="Z11"/>
    </row>
    <row r="12" spans="2:26" ht="48.75" customHeight="1">
      <c r="B12" s="75"/>
      <c r="C12" s="102" t="s">
        <v>61</v>
      </c>
      <c r="D12" s="102" t="s">
        <v>59</v>
      </c>
      <c r="E12" s="102" t="s">
        <v>56</v>
      </c>
      <c r="F12" s="103" t="s">
        <v>57</v>
      </c>
      <c r="G12" s="103" t="s">
        <v>58</v>
      </c>
      <c r="H12" s="73"/>
      <c r="I12" s="73"/>
      <c r="J12" s="73"/>
      <c r="K12" s="73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98"/>
      <c r="W12" s="101"/>
      <c r="X12" s="105"/>
      <c r="Y12" s="21"/>
      <c r="Z12"/>
    </row>
    <row r="13" spans="2:26" ht="15.75" customHeight="1">
      <c r="B13" s="75"/>
      <c r="C13" s="102"/>
      <c r="D13" s="102"/>
      <c r="E13" s="102"/>
      <c r="F13" s="103"/>
      <c r="G13" s="103"/>
      <c r="H13" s="73"/>
      <c r="I13" s="73"/>
      <c r="J13" s="73"/>
      <c r="K13" s="73"/>
      <c r="L13" s="73"/>
      <c r="M13" s="75"/>
      <c r="N13" s="75"/>
      <c r="O13" s="75"/>
      <c r="P13" s="75"/>
      <c r="Q13" s="75"/>
      <c r="R13" s="75"/>
      <c r="S13" s="75"/>
      <c r="T13" s="75"/>
      <c r="U13" s="75"/>
      <c r="V13" s="99"/>
      <c r="W13" s="101"/>
      <c r="X13" s="105"/>
      <c r="Y13" s="21"/>
      <c r="Z13"/>
    </row>
    <row r="14" spans="2:26" ht="30" customHeight="1">
      <c r="B14" s="92"/>
      <c r="C14" s="102"/>
      <c r="D14" s="102"/>
      <c r="E14" s="102"/>
      <c r="F14" s="103"/>
      <c r="G14" s="103"/>
      <c r="H14" s="73"/>
      <c r="I14" s="73"/>
      <c r="J14" s="73"/>
      <c r="K14" s="73"/>
      <c r="L14" s="73"/>
      <c r="M14" s="76"/>
      <c r="N14" s="76"/>
      <c r="O14" s="76"/>
      <c r="P14" s="76"/>
      <c r="Q14" s="76"/>
      <c r="R14" s="76"/>
      <c r="S14" s="76"/>
      <c r="T14" s="76"/>
      <c r="U14" s="76"/>
      <c r="V14" s="100"/>
      <c r="W14" s="101"/>
      <c r="X14" s="106"/>
      <c r="Y14" s="21"/>
      <c r="Z14"/>
    </row>
    <row r="15" spans="2:27" ht="15.75" customHeight="1">
      <c r="B15" s="56">
        <v>1</v>
      </c>
      <c r="C15" s="112">
        <v>7527.84</v>
      </c>
      <c r="D15" s="112">
        <v>0</v>
      </c>
      <c r="E15" s="112">
        <v>3061.65</v>
      </c>
      <c r="F15" s="112">
        <v>23344.54</v>
      </c>
      <c r="G15" s="112">
        <v>6469.99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>
        <f>SUM(C15:V15)</f>
        <v>40404.02</v>
      </c>
      <c r="X15" s="64">
        <v>33.93</v>
      </c>
      <c r="Y15" s="22"/>
      <c r="Z15" s="107" t="s">
        <v>44</v>
      </c>
      <c r="AA15" s="107"/>
    </row>
    <row r="16" spans="2:27" ht="15.75">
      <c r="B16" s="56">
        <v>2</v>
      </c>
      <c r="C16" s="112">
        <v>7739.72</v>
      </c>
      <c r="D16" s="112">
        <v>371.72</v>
      </c>
      <c r="E16" s="112">
        <v>3050.52</v>
      </c>
      <c r="F16" s="112">
        <v>22101.17</v>
      </c>
      <c r="G16" s="112">
        <v>6537.88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>
        <f aca="true" t="shared" si="0" ref="W16:W45">SUM(C16:V16)</f>
        <v>39801.009999999995</v>
      </c>
      <c r="X16" s="60">
        <f>IF(Паспорт!P17&gt;0,Паспорт!P17,X15)</f>
        <v>33.93</v>
      </c>
      <c r="Y16" s="22"/>
      <c r="Z16" s="107"/>
      <c r="AA16" s="107"/>
    </row>
    <row r="17" spans="2:27" ht="15.75">
      <c r="B17" s="56">
        <v>3</v>
      </c>
      <c r="C17" s="112">
        <v>7745.92</v>
      </c>
      <c r="D17" s="112">
        <v>0</v>
      </c>
      <c r="E17" s="112">
        <v>3141.9</v>
      </c>
      <c r="F17" s="112">
        <v>23492.34</v>
      </c>
      <c r="G17" s="112">
        <v>6770.95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>
        <f t="shared" si="0"/>
        <v>41151.11</v>
      </c>
      <c r="X17" s="60">
        <f>IF(Паспорт!P18&gt;0,Паспорт!P18,X16)</f>
        <v>33.93</v>
      </c>
      <c r="Y17" s="22"/>
      <c r="Z17" s="107"/>
      <c r="AA17" s="107"/>
    </row>
    <row r="18" spans="2:27" ht="15.75">
      <c r="B18" s="56">
        <v>4</v>
      </c>
      <c r="C18" s="112">
        <v>7578.2</v>
      </c>
      <c r="D18" s="112">
        <v>7770.97</v>
      </c>
      <c r="E18" s="112">
        <v>3170.07</v>
      </c>
      <c r="F18" s="112">
        <v>26303.91</v>
      </c>
      <c r="G18" s="112">
        <v>6484.12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>
        <f t="shared" si="0"/>
        <v>51307.270000000004</v>
      </c>
      <c r="X18" s="60">
        <f>IF(Паспорт!P19&gt;0,Паспорт!P19,X17)</f>
        <v>33.93</v>
      </c>
      <c r="Y18" s="22"/>
      <c r="Z18" s="107"/>
      <c r="AA18" s="107"/>
    </row>
    <row r="19" spans="2:27" ht="15.75">
      <c r="B19" s="56">
        <v>5</v>
      </c>
      <c r="C19" s="112">
        <v>7708.88</v>
      </c>
      <c r="D19" s="112">
        <v>459.2</v>
      </c>
      <c r="E19" s="112">
        <v>4677.69</v>
      </c>
      <c r="F19" s="112">
        <v>23700.61</v>
      </c>
      <c r="G19" s="112">
        <v>7111.74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>
        <f t="shared" si="0"/>
        <v>43658.12</v>
      </c>
      <c r="X19" s="60">
        <f>IF(Паспорт!P20&gt;0,Паспорт!P20,X18)</f>
        <v>34</v>
      </c>
      <c r="Y19" s="22"/>
      <c r="Z19" s="107"/>
      <c r="AA19" s="107"/>
    </row>
    <row r="20" spans="2:27" ht="15.75" customHeight="1">
      <c r="B20" s="56">
        <v>6</v>
      </c>
      <c r="C20" s="112">
        <v>8092.79</v>
      </c>
      <c r="D20" s="112">
        <v>439.56</v>
      </c>
      <c r="E20" s="112">
        <v>331.12</v>
      </c>
      <c r="F20" s="112">
        <v>22664.24</v>
      </c>
      <c r="G20" s="112">
        <v>8657.41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>
        <f t="shared" si="0"/>
        <v>40185.12</v>
      </c>
      <c r="X20" s="60">
        <f>IF(Паспорт!P21&gt;0,Паспорт!P21,X19)</f>
        <v>34</v>
      </c>
      <c r="Y20" s="22"/>
      <c r="Z20" s="107"/>
      <c r="AA20" s="107"/>
    </row>
    <row r="21" spans="2:27" ht="15.75">
      <c r="B21" s="56">
        <v>7</v>
      </c>
      <c r="C21" s="112">
        <v>7537.43</v>
      </c>
      <c r="D21" s="112">
        <v>421.88</v>
      </c>
      <c r="E21" s="112">
        <v>2626.74</v>
      </c>
      <c r="F21" s="112">
        <v>22398.68</v>
      </c>
      <c r="G21" s="112">
        <v>8154.11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>
        <f t="shared" si="0"/>
        <v>41138.84</v>
      </c>
      <c r="X21" s="60">
        <f>IF(Паспорт!P22&gt;0,Паспорт!P22,X20)</f>
        <v>34</v>
      </c>
      <c r="Y21" s="22"/>
      <c r="Z21" s="107"/>
      <c r="AA21" s="107"/>
    </row>
    <row r="22" spans="2:27" ht="15.75">
      <c r="B22" s="56">
        <v>8</v>
      </c>
      <c r="C22" s="112">
        <v>8500.21</v>
      </c>
      <c r="D22" s="112">
        <v>468.81</v>
      </c>
      <c r="E22" s="112">
        <v>5547.27</v>
      </c>
      <c r="F22" s="112">
        <v>25124.69</v>
      </c>
      <c r="G22" s="112">
        <v>8668.17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>
        <f t="shared" si="0"/>
        <v>48309.149999999994</v>
      </c>
      <c r="X22" s="60">
        <f>IF(Паспорт!P23&gt;0,Паспорт!P23,X21)</f>
        <v>34</v>
      </c>
      <c r="Y22" s="22"/>
      <c r="Z22" s="107"/>
      <c r="AA22" s="107"/>
    </row>
    <row r="23" spans="2:27" ht="15" customHeight="1">
      <c r="B23" s="56">
        <v>9</v>
      </c>
      <c r="C23" s="112">
        <v>8328.37</v>
      </c>
      <c r="D23" s="112">
        <v>0</v>
      </c>
      <c r="E23" s="112">
        <v>3594.56</v>
      </c>
      <c r="F23" s="112">
        <v>24596.76</v>
      </c>
      <c r="G23" s="112">
        <v>9093.33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>
        <f t="shared" si="0"/>
        <v>45613.020000000004</v>
      </c>
      <c r="X23" s="60">
        <f>IF(Паспорт!P24&gt;0,Паспорт!P24,X22)</f>
        <v>34</v>
      </c>
      <c r="Y23" s="22"/>
      <c r="Z23" s="107"/>
      <c r="AA23" s="107"/>
    </row>
    <row r="24" spans="2:26" ht="15.75">
      <c r="B24" s="56">
        <v>10</v>
      </c>
      <c r="C24" s="112">
        <v>8185.8</v>
      </c>
      <c r="D24" s="112">
        <v>395.33</v>
      </c>
      <c r="E24" s="112">
        <v>4407.84</v>
      </c>
      <c r="F24" s="112">
        <v>22693.88</v>
      </c>
      <c r="G24" s="112">
        <v>9097.01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>
        <f t="shared" si="0"/>
        <v>44779.86000000001</v>
      </c>
      <c r="X24" s="60">
        <f>IF(Паспорт!P25&gt;0,Паспорт!P25,X23)</f>
        <v>34</v>
      </c>
      <c r="Y24" s="22"/>
      <c r="Z24" s="29"/>
    </row>
    <row r="25" spans="2:26" ht="15.75">
      <c r="B25" s="56">
        <v>11</v>
      </c>
      <c r="C25" s="112">
        <v>7731.63</v>
      </c>
      <c r="D25" s="112">
        <v>0</v>
      </c>
      <c r="E25" s="112">
        <v>3384.67</v>
      </c>
      <c r="F25" s="112">
        <v>23529</v>
      </c>
      <c r="G25" s="112">
        <v>8490.2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>
        <f t="shared" si="0"/>
        <v>43135.5</v>
      </c>
      <c r="X25" s="60">
        <f>IF(Паспорт!P26&gt;0,Паспорт!P26,X24)</f>
        <v>34</v>
      </c>
      <c r="Y25" s="22"/>
      <c r="Z25" s="29"/>
    </row>
    <row r="26" spans="2:27" ht="15.75" customHeight="1">
      <c r="B26" s="56">
        <v>12</v>
      </c>
      <c r="C26" s="112">
        <v>7612</v>
      </c>
      <c r="D26" s="112">
        <v>0</v>
      </c>
      <c r="E26" s="112">
        <v>3930.9</v>
      </c>
      <c r="F26" s="112">
        <v>23981.19</v>
      </c>
      <c r="G26" s="112">
        <v>8185.03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>
        <f t="shared" si="0"/>
        <v>43709.119999999995</v>
      </c>
      <c r="X26" s="60">
        <f>IF(Паспорт!P27&gt;0,Паспорт!P27,X25)</f>
        <v>33.99</v>
      </c>
      <c r="Y26" s="22"/>
      <c r="Z26" s="108" t="s">
        <v>42</v>
      </c>
      <c r="AA26" s="108"/>
    </row>
    <row r="27" spans="2:27" ht="15.75">
      <c r="B27" s="56">
        <v>13</v>
      </c>
      <c r="C27" s="112">
        <v>7412.61</v>
      </c>
      <c r="D27" s="112">
        <v>0</v>
      </c>
      <c r="E27" s="112">
        <v>3206.93</v>
      </c>
      <c r="F27" s="112">
        <v>25324.24</v>
      </c>
      <c r="G27" s="112">
        <v>8112.51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>
        <f t="shared" si="0"/>
        <v>44056.29</v>
      </c>
      <c r="X27" s="60">
        <f>IF(Паспорт!P28&gt;0,Паспорт!P28,X26)</f>
        <v>33.99</v>
      </c>
      <c r="Y27" s="22"/>
      <c r="Z27" s="108"/>
      <c r="AA27" s="108"/>
    </row>
    <row r="28" spans="2:27" ht="15.75">
      <c r="B28" s="56">
        <v>14</v>
      </c>
      <c r="C28" s="112">
        <v>7316.11</v>
      </c>
      <c r="D28" s="112">
        <v>385.31</v>
      </c>
      <c r="E28" s="112">
        <v>3842.6</v>
      </c>
      <c r="F28" s="112">
        <v>21653.33</v>
      </c>
      <c r="G28" s="112">
        <v>7631.77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>
        <f t="shared" si="0"/>
        <v>40829.12000000001</v>
      </c>
      <c r="X28" s="60">
        <f>IF(Паспорт!P29&gt;0,Паспорт!P29,X27)</f>
        <v>33.99</v>
      </c>
      <c r="Y28" s="22"/>
      <c r="Z28" s="108"/>
      <c r="AA28" s="108"/>
    </row>
    <row r="29" spans="2:27" ht="15.75">
      <c r="B29" s="56">
        <v>15</v>
      </c>
      <c r="C29" s="112">
        <v>7089.15</v>
      </c>
      <c r="D29" s="112">
        <v>0</v>
      </c>
      <c r="E29" s="112">
        <v>2813.44</v>
      </c>
      <c r="F29" s="112">
        <v>21869.29</v>
      </c>
      <c r="G29" s="112">
        <v>6916.74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>
        <f t="shared" si="0"/>
        <v>38688.62</v>
      </c>
      <c r="X29" s="60">
        <f>IF(Паспорт!P30&gt;0,Паспорт!P30,X28)</f>
        <v>33.99</v>
      </c>
      <c r="Y29" s="22"/>
      <c r="Z29" s="108"/>
      <c r="AA29" s="108"/>
    </row>
    <row r="30" spans="2:27" ht="15.75">
      <c r="B30" s="57">
        <v>16</v>
      </c>
      <c r="C30" s="112">
        <v>6903.01</v>
      </c>
      <c r="D30" s="112">
        <v>0</v>
      </c>
      <c r="E30" s="112">
        <v>3139.93</v>
      </c>
      <c r="F30" s="112">
        <v>20359.34</v>
      </c>
      <c r="G30" s="112">
        <v>6413.69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>
        <f t="shared" si="0"/>
        <v>36815.97</v>
      </c>
      <c r="X30" s="60">
        <f>IF(Паспорт!P31&gt;0,Паспорт!P31,X29)</f>
        <v>33.99</v>
      </c>
      <c r="Y30" s="22"/>
      <c r="Z30" s="108"/>
      <c r="AA30" s="108"/>
    </row>
    <row r="31" spans="2:27" ht="15.75">
      <c r="B31" s="57">
        <v>17</v>
      </c>
      <c r="C31" s="112">
        <v>7081.87</v>
      </c>
      <c r="D31" s="112">
        <v>0</v>
      </c>
      <c r="E31" s="112">
        <v>3851.94</v>
      </c>
      <c r="F31" s="112">
        <v>20349.01</v>
      </c>
      <c r="G31" s="112">
        <v>5856.51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>
        <f t="shared" si="0"/>
        <v>37139.33</v>
      </c>
      <c r="X31" s="60">
        <f>IF(Паспорт!P32&gt;0,Паспорт!P32,X30)</f>
        <v>33.99</v>
      </c>
      <c r="Y31" s="22"/>
      <c r="Z31" s="108"/>
      <c r="AA31" s="108"/>
    </row>
    <row r="32" spans="2:26" ht="15.75">
      <c r="B32" s="57">
        <v>18</v>
      </c>
      <c r="C32" s="112">
        <v>6868.61</v>
      </c>
      <c r="D32" s="112">
        <v>0</v>
      </c>
      <c r="E32" s="112">
        <v>2658.9</v>
      </c>
      <c r="F32" s="112">
        <v>21647.26</v>
      </c>
      <c r="G32" s="112">
        <v>6052.83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>
        <f t="shared" si="0"/>
        <v>37227.6</v>
      </c>
      <c r="X32" s="60">
        <f>IF(Паспорт!P33&gt;0,Паспорт!P33,X31)</f>
        <v>33.99</v>
      </c>
      <c r="Y32" s="22"/>
      <c r="Z32" s="29"/>
    </row>
    <row r="33" spans="2:26" ht="15.75">
      <c r="B33" s="57">
        <v>19</v>
      </c>
      <c r="C33" s="112">
        <v>7370.03</v>
      </c>
      <c r="D33" s="112">
        <v>398.95</v>
      </c>
      <c r="E33" s="112">
        <v>2992.25</v>
      </c>
      <c r="F33" s="112">
        <v>21432.47</v>
      </c>
      <c r="G33" s="112">
        <v>6694.79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>
        <f t="shared" si="0"/>
        <v>38888.49</v>
      </c>
      <c r="X33" s="60">
        <f>IF(Паспорт!P34&gt;0,Паспорт!P34,X32)</f>
        <v>34.02</v>
      </c>
      <c r="Y33" s="22"/>
      <c r="Z33" s="29"/>
    </row>
    <row r="34" spans="2:26" ht="15.75">
      <c r="B34" s="57">
        <v>20</v>
      </c>
      <c r="C34" s="112">
        <v>7636.71</v>
      </c>
      <c r="D34" s="112">
        <v>0</v>
      </c>
      <c r="E34" s="112">
        <v>3533.22</v>
      </c>
      <c r="F34" s="112">
        <v>24194.96</v>
      </c>
      <c r="G34" s="112">
        <v>7766.08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>
        <f t="shared" si="0"/>
        <v>43130.97</v>
      </c>
      <c r="X34" s="60">
        <f>IF(Паспорт!P35&gt;0,Паспорт!P35,X33)</f>
        <v>34.02</v>
      </c>
      <c r="Y34" s="22"/>
      <c r="Z34" s="29"/>
    </row>
    <row r="35" spans="2:26" ht="15.75">
      <c r="B35" s="57">
        <v>21</v>
      </c>
      <c r="C35" s="112">
        <v>7938.11</v>
      </c>
      <c r="D35" s="112">
        <v>0</v>
      </c>
      <c r="E35" s="112">
        <v>4021.35</v>
      </c>
      <c r="F35" s="112">
        <v>25800.01</v>
      </c>
      <c r="G35" s="112">
        <v>7158.26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>
        <f t="shared" si="0"/>
        <v>44917.73</v>
      </c>
      <c r="X35" s="60">
        <f>IF(Паспорт!P36&gt;0,Паспорт!P36,X34)</f>
        <v>34.02</v>
      </c>
      <c r="Y35" s="22"/>
      <c r="Z35" s="29"/>
    </row>
    <row r="36" spans="2:26" ht="15.75">
      <c r="B36" s="57">
        <v>22</v>
      </c>
      <c r="C36" s="112">
        <v>8029.98</v>
      </c>
      <c r="D36" s="112">
        <v>0</v>
      </c>
      <c r="E36" s="112">
        <v>3311.13</v>
      </c>
      <c r="F36" s="112">
        <v>23160.44</v>
      </c>
      <c r="G36" s="112">
        <v>7742.97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>
        <f t="shared" si="0"/>
        <v>42244.520000000004</v>
      </c>
      <c r="X36" s="60">
        <f>IF(Паспорт!P37&gt;0,Паспорт!P37,X35)</f>
        <v>34.02</v>
      </c>
      <c r="Y36" s="22"/>
      <c r="Z36" s="29"/>
    </row>
    <row r="37" spans="2:26" ht="15.75">
      <c r="B37" s="57">
        <v>23</v>
      </c>
      <c r="C37" s="112">
        <v>8231.71</v>
      </c>
      <c r="D37" s="112">
        <v>350.12</v>
      </c>
      <c r="E37" s="112">
        <v>3676.88</v>
      </c>
      <c r="F37" s="112">
        <v>27744.44</v>
      </c>
      <c r="G37" s="112">
        <v>8166.46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>
        <f t="shared" si="0"/>
        <v>48169.60999999999</v>
      </c>
      <c r="X37" s="60">
        <f>IF(Паспорт!P38&gt;0,Паспорт!P38,X36)</f>
        <v>34.02</v>
      </c>
      <c r="Y37" s="22"/>
      <c r="Z37" s="29"/>
    </row>
    <row r="38" spans="2:26" ht="15.75">
      <c r="B38" s="57">
        <v>24</v>
      </c>
      <c r="C38" s="112">
        <v>8863.17</v>
      </c>
      <c r="D38" s="112">
        <v>0</v>
      </c>
      <c r="E38" s="112">
        <v>4480.09</v>
      </c>
      <c r="F38" s="112">
        <v>30983.98</v>
      </c>
      <c r="G38" s="112">
        <v>8478.84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>
        <f t="shared" si="0"/>
        <v>52806.08</v>
      </c>
      <c r="X38" s="60">
        <f>IF(Паспорт!P39&gt;0,Паспорт!P39,X37)</f>
        <v>34.02</v>
      </c>
      <c r="Y38" s="22"/>
      <c r="Z38" s="29"/>
    </row>
    <row r="39" spans="2:26" ht="15.75">
      <c r="B39" s="57">
        <v>25</v>
      </c>
      <c r="C39" s="112">
        <v>7992.34</v>
      </c>
      <c r="D39" s="112">
        <v>336.59</v>
      </c>
      <c r="E39" s="112">
        <v>4432.06</v>
      </c>
      <c r="F39" s="112">
        <v>27849.27</v>
      </c>
      <c r="G39" s="112">
        <v>7398.87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>
        <f t="shared" si="0"/>
        <v>48009.130000000005</v>
      </c>
      <c r="X39" s="60">
        <f>IF(Паспорт!P40&gt;0,Паспорт!P40,X38)</f>
        <v>34.02</v>
      </c>
      <c r="Y39" s="22"/>
      <c r="Z39" s="29"/>
    </row>
    <row r="40" spans="2:26" ht="15.75">
      <c r="B40" s="57">
        <v>26</v>
      </c>
      <c r="C40" s="112">
        <v>7824.42</v>
      </c>
      <c r="D40" s="112">
        <v>0</v>
      </c>
      <c r="E40" s="112">
        <v>4647.71</v>
      </c>
      <c r="F40" s="112">
        <v>21873.07</v>
      </c>
      <c r="G40" s="112">
        <v>7116.79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>
        <f t="shared" si="0"/>
        <v>41461.99</v>
      </c>
      <c r="X40" s="60">
        <f>IF(Паспорт!P41&gt;0,Паспорт!P41,X39)</f>
        <v>34.04</v>
      </c>
      <c r="Y40" s="22"/>
      <c r="Z40" s="29"/>
    </row>
    <row r="41" spans="2:26" ht="15.75">
      <c r="B41" s="57">
        <v>27</v>
      </c>
      <c r="C41" s="112">
        <v>7498.1</v>
      </c>
      <c r="D41" s="112">
        <v>0</v>
      </c>
      <c r="E41" s="112">
        <v>4180.28</v>
      </c>
      <c r="F41" s="112">
        <v>21463.09</v>
      </c>
      <c r="G41" s="112">
        <v>8109.71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>
        <f t="shared" si="0"/>
        <v>41251.18</v>
      </c>
      <c r="X41" s="60">
        <f>IF(Паспорт!P42&gt;0,Паспорт!P42,X40)</f>
        <v>34.04</v>
      </c>
      <c r="Y41" s="22"/>
      <c r="Z41" s="29"/>
    </row>
    <row r="42" spans="2:26" ht="15.75">
      <c r="B42" s="57">
        <v>28</v>
      </c>
      <c r="C42" s="112">
        <v>8058.65</v>
      </c>
      <c r="D42" s="112">
        <v>0</v>
      </c>
      <c r="E42" s="112">
        <v>4724.75</v>
      </c>
      <c r="F42" s="112">
        <v>22714.64</v>
      </c>
      <c r="G42" s="112">
        <v>7907.15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>
        <f t="shared" si="0"/>
        <v>43405.19</v>
      </c>
      <c r="X42" s="60">
        <f>IF(Паспорт!P43&gt;0,Паспорт!P43,X41)</f>
        <v>34.04</v>
      </c>
      <c r="Y42" s="22"/>
      <c r="Z42" s="29"/>
    </row>
    <row r="43" spans="2:26" ht="15.75" customHeight="1">
      <c r="B43" s="57">
        <v>29</v>
      </c>
      <c r="C43" s="112">
        <v>7609.88</v>
      </c>
      <c r="D43" s="112">
        <v>385.4</v>
      </c>
      <c r="E43" s="112">
        <v>4042.91</v>
      </c>
      <c r="F43" s="112">
        <v>23566.2</v>
      </c>
      <c r="G43" s="112">
        <v>7727.78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>
        <f t="shared" si="0"/>
        <v>43332.17</v>
      </c>
      <c r="X43" s="60">
        <f>IF(Паспорт!P44&gt;0,Паспорт!P44,X42)</f>
        <v>34.04</v>
      </c>
      <c r="Y43" s="22"/>
      <c r="Z43" s="29"/>
    </row>
    <row r="44" spans="2:26" ht="15.75" customHeight="1">
      <c r="B44" s="57">
        <v>30</v>
      </c>
      <c r="C44" s="112">
        <v>7814.94</v>
      </c>
      <c r="D44" s="112">
        <v>54755.48</v>
      </c>
      <c r="E44" s="112">
        <v>4031</v>
      </c>
      <c r="F44" s="112">
        <v>22191.79</v>
      </c>
      <c r="G44" s="112">
        <v>8186.38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>
        <f t="shared" si="0"/>
        <v>96979.59000000003</v>
      </c>
      <c r="X44" s="60">
        <f>IF(Паспорт!P45&gt;0,Паспорт!P45,X43)</f>
        <v>34.04</v>
      </c>
      <c r="Y44" s="22"/>
      <c r="Z44" s="29"/>
    </row>
    <row r="45" spans="2:26" ht="15.75" customHeight="1">
      <c r="B45" s="57">
        <v>31</v>
      </c>
      <c r="C45" s="112">
        <v>7718.94</v>
      </c>
      <c r="D45" s="112">
        <v>0</v>
      </c>
      <c r="E45" s="112">
        <v>5123.83</v>
      </c>
      <c r="F45" s="112">
        <v>21432.83</v>
      </c>
      <c r="G45" s="112">
        <v>8864.28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>
        <f t="shared" si="0"/>
        <v>43139.880000000005</v>
      </c>
      <c r="X45" s="60">
        <f>IF(Паспорт!P46&gt;0,Паспорт!P46,X44)</f>
        <v>34.04</v>
      </c>
      <c r="Y45" s="28"/>
      <c r="Z45" s="29"/>
    </row>
    <row r="46" spans="2:27" ht="66" customHeight="1">
      <c r="B46" s="16" t="s">
        <v>41</v>
      </c>
      <c r="C46" s="61">
        <f aca="true" t="shared" si="1" ref="C46:V46">SUM(C15:C45)</f>
        <v>239547.13</v>
      </c>
      <c r="D46" s="61">
        <f t="shared" si="1"/>
        <v>66939.32</v>
      </c>
      <c r="E46" s="61">
        <f t="shared" si="1"/>
        <v>113636.13000000002</v>
      </c>
      <c r="F46" s="61">
        <f t="shared" si="1"/>
        <v>729540.6699999999</v>
      </c>
      <c r="G46" s="61">
        <f t="shared" si="1"/>
        <v>236022.34999999998</v>
      </c>
      <c r="H46" s="61">
        <f t="shared" si="1"/>
        <v>0</v>
      </c>
      <c r="I46" s="61">
        <f t="shared" si="1"/>
        <v>0</v>
      </c>
      <c r="J46" s="61">
        <f t="shared" si="1"/>
        <v>0</v>
      </c>
      <c r="K46" s="61">
        <f t="shared" si="1"/>
        <v>0</v>
      </c>
      <c r="L46" s="61">
        <f t="shared" si="1"/>
        <v>0</v>
      </c>
      <c r="M46" s="61">
        <f t="shared" si="1"/>
        <v>0</v>
      </c>
      <c r="N46" s="61">
        <f t="shared" si="1"/>
        <v>0</v>
      </c>
      <c r="O46" s="61">
        <f t="shared" si="1"/>
        <v>0</v>
      </c>
      <c r="P46" s="61">
        <f t="shared" si="1"/>
        <v>0</v>
      </c>
      <c r="Q46" s="61">
        <f t="shared" si="1"/>
        <v>0</v>
      </c>
      <c r="R46" s="61">
        <f t="shared" si="1"/>
        <v>0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1385685.5999999996</v>
      </c>
      <c r="X46" s="63">
        <f>SUMPRODUCT(X15:X45,W15:W45)/SUM(W15:W45)</f>
        <v>34.002796472302244</v>
      </c>
      <c r="Y46" s="27"/>
      <c r="Z46" s="108" t="s">
        <v>42</v>
      </c>
      <c r="AA46" s="108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82">
        <v>42583</v>
      </c>
      <c r="X50" s="83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5"/>
      <c r="V52" s="45"/>
      <c r="W52" s="82">
        <v>42583</v>
      </c>
      <c r="X52" s="83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2016-08-03T07:21:11Z</cp:lastPrinted>
  <dcterms:created xsi:type="dcterms:W3CDTF">2010-01-29T08:37:16Z</dcterms:created>
  <dcterms:modified xsi:type="dcterms:W3CDTF">2016-08-04T05:56:20Z</dcterms:modified>
  <cp:category/>
  <cp:version/>
  <cp:contentType/>
  <cp:contentStatus/>
</cp:coreProperties>
</file>