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71" windowWidth="19320" windowHeight="6480" activeTab="1"/>
  </bookViews>
  <sheets>
    <sheet name="Паспорт" sheetId="1" r:id="rId1"/>
    <sheet name="Додаток" sheetId="2" r:id="rId2"/>
  </sheets>
  <externalReferences>
    <externalReference r:id="rId5"/>
  </externalReference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'Додаток'!$A$1:$G$54</definedName>
    <definedName name="_xlnm.Print_Area" localSheetId="0">'Паспорт'!$A$1:$Y$52</definedName>
  </definedNames>
  <calcPr fullCalcOnLoad="1"/>
</workbook>
</file>

<file path=xl/sharedStrings.xml><?xml version="1.0" encoding="utf-8"?>
<sst xmlns="http://schemas.openxmlformats.org/spreadsheetml/2006/main" count="73" uniqueCount="61">
  <si>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</si>
  <si>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</si>
  <si>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</si>
  <si>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</si>
  <si>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</si>
  <si>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</si>
  <si>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</si>
  <si>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</si>
  <si>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</si>
  <si>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</si>
  <si>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</si>
  <si>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</si>
  <si>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</si>
  <si>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</si>
  <si>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</si>
  <si>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</si>
  <si>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 xml:space="preserve">Температура точки роси  вологи
(Р = 3.92 МПа)
</t>
  </si>
  <si>
    <t>Температура точки роси  вуглеводів, ºС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</si>
  <si>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</si>
  <si>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</si>
  <si>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</si>
  <si>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</si>
  <si>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</si>
  <si>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</si>
  <si>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</si>
  <si>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</si>
  <si>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</si>
  <si>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</si>
  <si>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Первомайський п/м Первомайське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</si>
  <si>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100-356/2015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20.12.2018 р.</t>
    </r>
  </si>
  <si>
    <r>
      <t xml:space="preserve">   Головний інженер Первомайського ЛВУМГ                                                                           </t>
    </r>
    <r>
      <rPr>
        <b/>
        <u val="single"/>
        <sz val="10"/>
        <rFont val="Times New Roman"/>
        <family val="1"/>
      </rPr>
      <t xml:space="preserve">Журавель І.В.  </t>
    </r>
    <r>
      <rPr>
        <u val="single"/>
        <sz val="10"/>
        <rFont val="Times New Roman"/>
        <family val="1"/>
      </rPr>
      <t xml:space="preserve">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</si>
  <si>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</si>
  <si>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</si>
  <si>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r>
      <t xml:space="preserve">  Начальник хіміко-аналітичної лабораторії Первомайського ЛВУМГ                                      </t>
    </r>
    <r>
      <rPr>
        <b/>
        <u val="single"/>
        <sz val="10"/>
        <rFont val="Times New Roman"/>
        <family val="1"/>
      </rPr>
      <t>Сипко Е.П.</t>
    </r>
    <r>
      <rPr>
        <u val="single"/>
        <sz val="10"/>
        <rFont val="Times New Roman"/>
        <family val="1"/>
      </rPr>
      <t xml:space="preserve">                                                                                </t>
    </r>
  </si>
  <si>
    <t xml:space="preserve">Керівник лабораторії,де здійснювались аналізи газу </t>
  </si>
  <si>
    <t>ГРС  "Олексіївка"</t>
  </si>
  <si>
    <t>ГРС  "Борова"</t>
  </si>
  <si>
    <t>ГРС  "Руновщина"</t>
  </si>
  <si>
    <t>Провідний діспетчер з трансовтування газу</t>
  </si>
  <si>
    <t>Мешечко В.В.</t>
  </si>
  <si>
    <r>
      <t xml:space="preserve">   переданого </t>
    </r>
    <r>
      <rPr>
        <b/>
        <sz val="11"/>
        <rFont val="Arial"/>
        <family val="2"/>
      </rPr>
      <t>Первомайським ЛВУМГ філії  "УМГ "Харківтрансгаз"</t>
    </r>
    <r>
      <rPr>
        <sz val="11"/>
        <rFont val="Arial"/>
        <family val="2"/>
      </rPr>
      <t xml:space="preserve"> та прийнятого </t>
    </r>
    <r>
      <rPr>
        <b/>
        <sz val="11"/>
        <rFont val="Arial"/>
        <family val="2"/>
      </rPr>
      <t>ПАТ "ХАРКІВГАЗ"</t>
    </r>
    <r>
      <rPr>
        <sz val="11"/>
        <rFont val="Arial"/>
        <family val="2"/>
      </rPr>
      <t xml:space="preserve"> , по </t>
    </r>
    <r>
      <rPr>
        <b/>
        <sz val="11"/>
        <rFont val="Arial"/>
        <family val="2"/>
      </rPr>
      <t>ГРС "Олексіївка", "Руновщина", "Борова"</t>
    </r>
  </si>
  <si>
    <r>
      <t xml:space="preserve">  переданого </t>
    </r>
    <r>
      <rPr>
        <b/>
        <sz val="10"/>
        <rFont val="Arial"/>
        <family val="2"/>
      </rPr>
      <t xml:space="preserve">Первомайським ЛВУМГ філії  "УМГ "Харківтрансгаз" </t>
    </r>
    <r>
      <rPr>
        <sz val="10"/>
        <rFont val="Arial"/>
        <family val="2"/>
      </rPr>
      <t xml:space="preserve">та прийнятого </t>
    </r>
    <r>
      <rPr>
        <b/>
        <sz val="10"/>
        <rFont val="Arial"/>
        <family val="2"/>
      </rPr>
      <t>ПАТ "ХАРКІВГАЗ" ,</t>
    </r>
  </si>
  <si>
    <r>
      <t xml:space="preserve"> по </t>
    </r>
    <r>
      <rPr>
        <b/>
        <sz val="10"/>
        <rFont val="Arial"/>
        <family val="2"/>
      </rPr>
      <t>ГРС "Олексіївка", "Руновщина", "Борова"</t>
    </r>
    <r>
      <rPr>
        <sz val="10"/>
        <rFont val="Arial"/>
        <family val="2"/>
      </rPr>
      <t xml:space="preserve"> з магістрального газопроводу  </t>
    </r>
    <r>
      <rPr>
        <b/>
        <sz val="10"/>
        <rFont val="Arial"/>
        <family val="2"/>
      </rPr>
      <t>"СОЮЗ"</t>
    </r>
  </si>
  <si>
    <r>
      <t>Загальний обсяг газу, м</t>
    </r>
    <r>
      <rPr>
        <b/>
        <i/>
        <sz val="8"/>
        <rFont val="Calibri"/>
        <family val="2"/>
      </rPr>
      <t>³</t>
    </r>
  </si>
  <si>
    <r>
      <t>Теплота згоряння ниижа, (за поточну добу та середньозважене значення за місяць) МДж/м</t>
    </r>
    <r>
      <rPr>
        <b/>
        <i/>
        <sz val="8"/>
        <rFont val="Calibri"/>
        <family val="2"/>
      </rPr>
      <t>³</t>
    </r>
  </si>
  <si>
    <t xml:space="preserve"> Головний інженер Первомайського ЛВУМГ                                                                                                                                    </t>
  </si>
  <si>
    <t xml:space="preserve">Журавель І.В.            </t>
  </si>
  <si>
    <t>відсут.</t>
  </si>
  <si>
    <r>
      <t>Масова концентрація сірководню, г/м</t>
    </r>
    <r>
      <rPr>
        <sz val="9"/>
        <rFont val="Calibri"/>
        <family val="2"/>
      </rPr>
      <t>³</t>
    </r>
  </si>
  <si>
    <r>
      <t>Масова концентрація меркаптанової сірки,  г/м</t>
    </r>
    <r>
      <rPr>
        <sz val="9"/>
        <rFont val="Calibri"/>
        <family val="2"/>
      </rPr>
      <t>³</t>
    </r>
  </si>
  <si>
    <r>
      <t>Маса механічних домішок, г/100м</t>
    </r>
    <r>
      <rPr>
        <sz val="9"/>
        <rFont val="Calibri"/>
        <family val="2"/>
      </rPr>
      <t>³</t>
    </r>
  </si>
  <si>
    <r>
      <t>Число Воббе вище, МДж/м</t>
    </r>
    <r>
      <rPr>
        <sz val="9"/>
        <rFont val="Calibri"/>
        <family val="2"/>
      </rPr>
      <t>³</t>
    </r>
    <r>
      <rPr>
        <sz val="9"/>
        <rFont val="Arial"/>
        <family val="2"/>
      </rPr>
      <t xml:space="preserve"> (кВт⋅год/м</t>
    </r>
    <r>
      <rPr>
        <sz val="9"/>
        <rFont val="Calibri"/>
        <family val="2"/>
      </rPr>
      <t>³</t>
    </r>
    <r>
      <rPr>
        <sz val="9"/>
        <rFont val="Arial"/>
        <family val="2"/>
      </rPr>
      <t>)</t>
    </r>
  </si>
  <si>
    <t>Теплота згоряння вища, МДж/м³ (кВт⋅год/м³)</t>
  </si>
  <si>
    <t>Теплота згоряння нижча, МДж/м3(кВт⋅год/м³)</t>
  </si>
  <si>
    <t>Густина, кг/м³</t>
  </si>
  <si>
    <t>ПАСПОРТ ФІЗИКО-ХІМІЧНИХ ПОКАЗНИКІВ ПРИРОДНОГО ГАЗУ №19-15 липень</t>
  </si>
  <si>
    <r>
      <t xml:space="preserve"> з магістрального газопроводу  </t>
    </r>
    <r>
      <rPr>
        <b/>
        <sz val="11"/>
        <rFont val="Arial"/>
        <family val="2"/>
      </rPr>
      <t>"СОЮЗ"</t>
    </r>
    <r>
      <rPr>
        <sz val="11"/>
        <rFont val="Arial"/>
        <family val="2"/>
      </rPr>
      <t xml:space="preserve"> за період з </t>
    </r>
    <r>
      <rPr>
        <b/>
        <u val="single"/>
        <sz val="11"/>
        <rFont val="Arial"/>
        <family val="2"/>
      </rPr>
      <t>01.07.2016 р.</t>
    </r>
    <r>
      <rPr>
        <sz val="11"/>
        <rFont val="Arial"/>
        <family val="2"/>
      </rPr>
      <t xml:space="preserve"> по </t>
    </r>
    <r>
      <rPr>
        <b/>
        <u val="single"/>
        <sz val="11"/>
        <rFont val="Arial"/>
        <family val="2"/>
      </rPr>
      <t>31.07.2016 р.</t>
    </r>
  </si>
  <si>
    <t>Додаток до  ПАСПОРТА ФІЗИКО-ХІМІЧНИХ ПОКАЗНИКІВ ПРИРОДНОГО ГАЗУ №19-15 Липень</t>
  </si>
  <si>
    <r>
      <t xml:space="preserve"> за період з </t>
    </r>
    <r>
      <rPr>
        <b/>
        <sz val="10"/>
        <rFont val="Arial"/>
        <family val="2"/>
      </rPr>
      <t>01.07.2016 р.</t>
    </r>
    <r>
      <rPr>
        <sz val="10"/>
        <rFont val="Arial"/>
        <family val="2"/>
      </rPr>
      <t xml:space="preserve"> по</t>
    </r>
    <r>
      <rPr>
        <b/>
        <sz val="10"/>
        <rFont val="Arial"/>
        <family val="2"/>
      </rPr>
      <t xml:space="preserve"> 31.07.2016 р.</t>
    </r>
  </si>
  <si>
    <t>не виявл.</t>
  </si>
  <si>
    <t>" 03 " серпня     2016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</si>
</sst>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i/>
      <sz val="8"/>
      <name val="Arial Cyr"/>
      <family val="0"/>
    </font>
    <font>
      <b/>
      <i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81" fillId="0" borderId="10" xfId="0" applyNumberFormat="1" applyFont="1" applyBorder="1" applyAlignment="1">
      <alignment horizontal="center" wrapText="1"/>
    </xf>
    <xf numFmtId="171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2" fillId="0" borderId="12" xfId="0" applyFont="1" applyFill="1" applyBorder="1" applyAlignment="1">
      <alignment/>
    </xf>
    <xf numFmtId="1" fontId="25" fillId="0" borderId="13" xfId="0" applyNumberFormat="1" applyFont="1" applyBorder="1" applyAlignment="1">
      <alignment horizont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2" fontId="4" fillId="0" borderId="14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69" fontId="16" fillId="0" borderId="15" xfId="0" applyNumberFormat="1" applyFont="1" applyFill="1" applyBorder="1" applyAlignment="1">
      <alignment horizontal="center"/>
    </xf>
    <xf numFmtId="171" fontId="93" fillId="0" borderId="10" xfId="0" applyNumberFormat="1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PKO\_&#1061;&#1040;&#1051;_2016\&#1047;&#1074;&#1110;&#1090;&#1080;\&#1047;&#1074;&#1110;&#1090;&#108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"/>
      <sheetName val="лют"/>
      <sheetName val="бер"/>
      <sheetName val="1 кварт"/>
      <sheetName val="квіт"/>
      <sheetName val="трав"/>
      <sheetName val="черв"/>
      <sheetName val="2 кварт"/>
      <sheetName val="липень"/>
      <sheetName val="3 кварт"/>
    </sheetNames>
    <sheetDataSet>
      <sheetData sheetId="8">
        <row r="14">
          <cell r="B14">
            <v>95.055</v>
          </cell>
          <cell r="C14">
            <v>2.7262</v>
          </cell>
          <cell r="D14">
            <v>0.8804</v>
          </cell>
          <cell r="E14">
            <v>0.1383</v>
          </cell>
          <cell r="F14">
            <v>0.1375</v>
          </cell>
          <cell r="G14">
            <v>0.0014</v>
          </cell>
          <cell r="H14">
            <v>0.0292</v>
          </cell>
          <cell r="I14">
            <v>0.0217</v>
          </cell>
          <cell r="J14">
            <v>0.0171</v>
          </cell>
          <cell r="K14">
            <v>0.0128</v>
          </cell>
          <cell r="L14">
            <v>0.7596</v>
          </cell>
          <cell r="M14">
            <v>0.2209</v>
          </cell>
          <cell r="N14">
            <v>0.7076</v>
          </cell>
          <cell r="O14">
            <v>34.5597</v>
          </cell>
          <cell r="P14">
            <v>8254.442533677271</v>
          </cell>
          <cell r="Q14">
            <v>38.3107</v>
          </cell>
          <cell r="R14">
            <v>9150.353491927008</v>
          </cell>
          <cell r="S14">
            <v>49.9843</v>
          </cell>
          <cell r="T14">
            <v>-20.2</v>
          </cell>
          <cell r="U14">
            <v>-20.7</v>
          </cell>
        </row>
        <row r="15">
          <cell r="B15">
            <v>95.0807</v>
          </cell>
          <cell r="C15">
            <v>2.7078</v>
          </cell>
          <cell r="D15">
            <v>0.8744</v>
          </cell>
          <cell r="E15">
            <v>0.1402</v>
          </cell>
          <cell r="F15">
            <v>0.1385</v>
          </cell>
          <cell r="G15">
            <v>0.0015</v>
          </cell>
          <cell r="H15">
            <v>0.0293</v>
          </cell>
          <cell r="I15">
            <v>0.0215</v>
          </cell>
          <cell r="J15">
            <v>0.0167</v>
          </cell>
          <cell r="K15">
            <v>0.014</v>
          </cell>
          <cell r="L15">
            <v>0.7605</v>
          </cell>
          <cell r="M15">
            <v>0.2148</v>
          </cell>
          <cell r="N15">
            <v>0.7074</v>
          </cell>
          <cell r="O15">
            <v>34.5548</v>
          </cell>
          <cell r="P15">
            <v>8253.272188783798</v>
          </cell>
          <cell r="Q15">
            <v>38.3056</v>
          </cell>
          <cell r="R15">
            <v>9149.135377854209</v>
          </cell>
          <cell r="S15">
            <v>49.9846</v>
          </cell>
          <cell r="T15">
            <v>-19.2</v>
          </cell>
          <cell r="U15">
            <v>-20.5</v>
          </cell>
        </row>
        <row r="16">
          <cell r="B16">
            <v>95.6249</v>
          </cell>
          <cell r="C16">
            <v>2.3452</v>
          </cell>
          <cell r="D16">
            <v>0.7574</v>
          </cell>
          <cell r="E16">
            <v>0.1219</v>
          </cell>
          <cell r="F16">
            <v>0.1223</v>
          </cell>
          <cell r="G16">
            <v>0.0013</v>
          </cell>
          <cell r="H16">
            <v>0.0267</v>
          </cell>
          <cell r="I16">
            <v>0.02</v>
          </cell>
          <cell r="J16">
            <v>0.0163</v>
          </cell>
          <cell r="K16">
            <v>0.0144</v>
          </cell>
          <cell r="L16">
            <v>0.764</v>
          </cell>
          <cell r="M16">
            <v>0.1856</v>
          </cell>
          <cell r="N16">
            <v>0.7028</v>
          </cell>
          <cell r="O16">
            <v>34.3757</v>
          </cell>
          <cell r="P16">
            <v>8210.494888697813</v>
          </cell>
          <cell r="Q16">
            <v>38.1141</v>
          </cell>
          <cell r="R16">
            <v>9103.396388650042</v>
          </cell>
          <cell r="S16">
            <v>49.8952</v>
          </cell>
          <cell r="T16" t="str">
            <v>-20,3</v>
          </cell>
          <cell r="U16">
            <v>-19.4</v>
          </cell>
        </row>
        <row r="17">
          <cell r="B17">
            <v>95.3691</v>
          </cell>
          <cell r="C17">
            <v>2.4961</v>
          </cell>
          <cell r="D17">
            <v>0.8212</v>
          </cell>
          <cell r="E17">
            <v>0.128</v>
          </cell>
          <cell r="F17">
            <v>0.1272</v>
          </cell>
          <cell r="G17">
            <v>0.0013</v>
          </cell>
          <cell r="H17">
            <v>0.0263</v>
          </cell>
          <cell r="I17">
            <v>0.02</v>
          </cell>
          <cell r="J17">
            <v>0.0157</v>
          </cell>
          <cell r="K17">
            <v>0.0124</v>
          </cell>
          <cell r="L17">
            <v>0.7695</v>
          </cell>
          <cell r="M17">
            <v>0.2131</v>
          </cell>
          <cell r="N17">
            <v>0.705</v>
          </cell>
          <cell r="O17">
            <v>34.4453</v>
          </cell>
          <cell r="P17">
            <v>8227.118563103088</v>
          </cell>
          <cell r="Q17">
            <v>38.1882</v>
          </cell>
          <cell r="R17">
            <v>9121.094869590142</v>
          </cell>
          <cell r="S17">
            <v>49.9165</v>
          </cell>
          <cell r="T17">
            <v>-21.8</v>
          </cell>
          <cell r="U17">
            <v>-21.4</v>
          </cell>
        </row>
        <row r="18">
          <cell r="B18">
            <v>95.5379</v>
          </cell>
          <cell r="C18">
            <v>2.3783</v>
          </cell>
          <cell r="D18">
            <v>0.7763</v>
          </cell>
          <cell r="E18">
            <v>0.1242</v>
          </cell>
          <cell r="F18">
            <v>0.1239</v>
          </cell>
          <cell r="G18">
            <v>0.0013</v>
          </cell>
          <cell r="H18">
            <v>0.026</v>
          </cell>
          <cell r="I18">
            <v>0.0194</v>
          </cell>
          <cell r="J18">
            <v>0.015</v>
          </cell>
          <cell r="K18">
            <v>0.0108</v>
          </cell>
          <cell r="L18">
            <v>0.7791</v>
          </cell>
          <cell r="M18">
            <v>0.2078</v>
          </cell>
          <cell r="N18">
            <v>0.7035</v>
          </cell>
          <cell r="O18">
            <v>34.383</v>
          </cell>
          <cell r="P18">
            <v>8212.238463743193</v>
          </cell>
          <cell r="Q18">
            <v>38.1214</v>
          </cell>
          <cell r="R18">
            <v>9105.139963695425</v>
          </cell>
          <cell r="S18">
            <v>49.879</v>
          </cell>
          <cell r="T18">
            <v>-20.9</v>
          </cell>
          <cell r="U18">
            <v>-21.6</v>
          </cell>
        </row>
        <row r="19">
          <cell r="B19">
            <v>95.6715</v>
          </cell>
          <cell r="C19">
            <v>2.3155</v>
          </cell>
          <cell r="D19">
            <v>0.7712</v>
          </cell>
          <cell r="E19">
            <v>0.13</v>
          </cell>
          <cell r="F19">
            <v>0.1297</v>
          </cell>
          <cell r="G19">
            <v>0.0014</v>
          </cell>
          <cell r="H19">
            <v>0.0282</v>
          </cell>
          <cell r="I19">
            <v>0.0213</v>
          </cell>
          <cell r="J19">
            <v>0.016</v>
          </cell>
          <cell r="K19">
            <v>0.0097</v>
          </cell>
          <cell r="L19">
            <v>0.7213</v>
          </cell>
          <cell r="M19">
            <v>0.1841</v>
          </cell>
          <cell r="N19">
            <v>0.7029</v>
          </cell>
          <cell r="O19">
            <v>34.406</v>
          </cell>
          <cell r="P19">
            <v>8217.731919365626</v>
          </cell>
          <cell r="Q19">
            <v>38.1472</v>
          </cell>
          <cell r="R19">
            <v>9111.302187828413</v>
          </cell>
          <cell r="S19">
            <v>49.9365</v>
          </cell>
          <cell r="T19" t="str">
            <v>-20,2</v>
          </cell>
          <cell r="U19">
            <v>-19.6</v>
          </cell>
        </row>
        <row r="20">
          <cell r="B20">
            <v>95.9155</v>
          </cell>
          <cell r="C20">
            <v>2.1961</v>
          </cell>
          <cell r="D20">
            <v>0.7059</v>
          </cell>
          <cell r="E20">
            <v>0.1173</v>
          </cell>
          <cell r="F20">
            <v>0.1146</v>
          </cell>
          <cell r="G20">
            <v>0.0014</v>
          </cell>
          <cell r="H20">
            <v>0.0253</v>
          </cell>
          <cell r="I20">
            <v>0.0188</v>
          </cell>
          <cell r="J20">
            <v>0.0148</v>
          </cell>
          <cell r="K20">
            <v>0.0092</v>
          </cell>
          <cell r="L20">
            <v>0.7138</v>
          </cell>
          <cell r="M20">
            <v>0.1672</v>
          </cell>
          <cell r="N20">
            <v>0.7005</v>
          </cell>
          <cell r="O20">
            <v>34.3205</v>
          </cell>
          <cell r="P20">
            <v>8197.310595203975</v>
          </cell>
          <cell r="Q20">
            <v>38.0559</v>
          </cell>
          <cell r="R20">
            <v>9089.495557466324</v>
          </cell>
          <cell r="S20">
            <v>49.9006</v>
          </cell>
          <cell r="T20" t="str">
            <v>-22,4</v>
          </cell>
          <cell r="U20" t="str">
            <v>-21,1</v>
          </cell>
        </row>
        <row r="21">
          <cell r="B21">
            <v>95.8548</v>
          </cell>
          <cell r="C21">
            <v>2.2177</v>
          </cell>
          <cell r="D21">
            <v>0.7293</v>
          </cell>
          <cell r="E21">
            <v>0.1226</v>
          </cell>
          <cell r="F21">
            <v>0.1231</v>
          </cell>
          <cell r="G21">
            <v>0.0015</v>
          </cell>
          <cell r="H21">
            <v>0.0265</v>
          </cell>
          <cell r="I21">
            <v>0.02</v>
          </cell>
          <cell r="J21">
            <v>0.015</v>
          </cell>
          <cell r="K21">
            <v>0.0099</v>
          </cell>
          <cell r="L21">
            <v>0.7021</v>
          </cell>
          <cell r="M21">
            <v>0.1777</v>
          </cell>
          <cell r="N21">
            <v>0.7013</v>
          </cell>
          <cell r="O21">
            <v>34.352</v>
          </cell>
          <cell r="P21">
            <v>8204.83424094774</v>
          </cell>
          <cell r="Q21">
            <v>38.0897</v>
          </cell>
          <cell r="R21">
            <v>9097.568548772331</v>
          </cell>
          <cell r="S21">
            <v>49.9174</v>
          </cell>
          <cell r="T21" t="str">
            <v>-21,6</v>
          </cell>
          <cell r="U21" t="str">
            <v>-19,8</v>
          </cell>
        </row>
        <row r="22">
          <cell r="B22">
            <v>95.9577</v>
          </cell>
          <cell r="C22">
            <v>2.1611</v>
          </cell>
          <cell r="D22">
            <v>0.6898</v>
          </cell>
          <cell r="E22">
            <v>0.1176</v>
          </cell>
          <cell r="F22">
            <v>0.1161</v>
          </cell>
          <cell r="G22">
            <v>0.0014</v>
          </cell>
          <cell r="H22">
            <v>0.0254</v>
          </cell>
          <cell r="I22">
            <v>0.0189</v>
          </cell>
          <cell r="J22">
            <v>0.014</v>
          </cell>
          <cell r="K22">
            <v>0.0122</v>
          </cell>
          <cell r="L22">
            <v>0.7214</v>
          </cell>
          <cell r="M22">
            <v>0.1643</v>
          </cell>
          <cell r="N22">
            <v>0.7002</v>
          </cell>
          <cell r="O22">
            <v>34.3009</v>
          </cell>
          <cell r="P22">
            <v>8192.629215630077</v>
          </cell>
          <cell r="Q22">
            <v>38.0347</v>
          </cell>
          <cell r="R22">
            <v>9084.432024457821</v>
          </cell>
          <cell r="S22">
            <v>49.8857</v>
          </cell>
          <cell r="T22" t="str">
            <v>-20,4</v>
          </cell>
          <cell r="U22" t="str">
            <v>-18,9</v>
          </cell>
        </row>
        <row r="23">
          <cell r="B23">
            <v>95.913</v>
          </cell>
          <cell r="C23">
            <v>2.1525</v>
          </cell>
          <cell r="D23">
            <v>0.6963</v>
          </cell>
          <cell r="E23">
            <v>0.1164</v>
          </cell>
          <cell r="F23">
            <v>0.1169</v>
          </cell>
          <cell r="G23">
            <v>0.0014</v>
          </cell>
          <cell r="H23">
            <v>0.0257</v>
          </cell>
          <cell r="I23">
            <v>0.0196</v>
          </cell>
          <cell r="J23">
            <v>0.0144</v>
          </cell>
          <cell r="K23">
            <v>0.014</v>
          </cell>
          <cell r="L23">
            <v>0.7561</v>
          </cell>
          <cell r="M23">
            <v>0.1737</v>
          </cell>
          <cell r="N23">
            <v>0.7005</v>
          </cell>
          <cell r="O23">
            <v>34.288</v>
          </cell>
          <cell r="P23">
            <v>8189.548103563581</v>
          </cell>
          <cell r="Q23">
            <v>38.0203</v>
          </cell>
          <cell r="R23">
            <v>9080.992643546384</v>
          </cell>
          <cell r="S23">
            <v>49.8544</v>
          </cell>
          <cell r="T23" t="str">
            <v>-19,0</v>
          </cell>
          <cell r="U23" t="str">
            <v>-17,6</v>
          </cell>
        </row>
        <row r="24">
          <cell r="B24">
            <v>95.7602</v>
          </cell>
          <cell r="C24">
            <v>2.2588</v>
          </cell>
          <cell r="D24">
            <v>0.7366</v>
          </cell>
          <cell r="E24">
            <v>0.1243</v>
          </cell>
          <cell r="F24">
            <v>0.1261</v>
          </cell>
          <cell r="G24">
            <v>0.0016</v>
          </cell>
          <cell r="H24">
            <v>0.028</v>
          </cell>
          <cell r="I24">
            <v>0.0211</v>
          </cell>
          <cell r="J24">
            <v>0.0161</v>
          </cell>
          <cell r="K24">
            <v>0.0132</v>
          </cell>
          <cell r="L24">
            <v>0.7367</v>
          </cell>
          <cell r="M24">
            <v>0.1773</v>
          </cell>
          <cell r="N24">
            <v>0.702</v>
          </cell>
          <cell r="O24">
            <v>34.3619</v>
          </cell>
          <cell r="P24">
            <v>8207.198815324353</v>
          </cell>
          <cell r="Q24">
            <v>38.0997</v>
          </cell>
          <cell r="R24">
            <v>9099.957007738607</v>
          </cell>
          <cell r="S24">
            <v>49.9057</v>
          </cell>
          <cell r="T24" t="str">
            <v>-17,9</v>
          </cell>
          <cell r="U24" t="str">
            <v>-16,6</v>
          </cell>
        </row>
        <row r="25">
          <cell r="B25">
            <v>95.5864</v>
          </cell>
          <cell r="C25">
            <v>2.3383</v>
          </cell>
          <cell r="D25">
            <v>0.7467</v>
          </cell>
          <cell r="E25">
            <v>0.1205</v>
          </cell>
          <cell r="F25">
            <v>0.1238</v>
          </cell>
          <cell r="G25">
            <v>0.0013</v>
          </cell>
          <cell r="H25">
            <v>0.0275</v>
          </cell>
          <cell r="I25">
            <v>0.0215</v>
          </cell>
          <cell r="J25">
            <v>0.016</v>
          </cell>
          <cell r="K25">
            <v>0.0166</v>
          </cell>
          <cell r="L25">
            <v>0.7979</v>
          </cell>
          <cell r="M25">
            <v>0.2034</v>
          </cell>
          <cell r="N25">
            <v>0.7031</v>
          </cell>
          <cell r="O25">
            <v>34.3525</v>
          </cell>
          <cell r="P25">
            <v>8204.953663896054</v>
          </cell>
          <cell r="Q25">
            <v>38.0885</v>
          </cell>
          <cell r="R25">
            <v>9097.28193369638</v>
          </cell>
          <cell r="S25">
            <v>49.852</v>
          </cell>
          <cell r="T25" t="str">
            <v>-17,6</v>
          </cell>
          <cell r="U25">
            <v>-16.5</v>
          </cell>
        </row>
        <row r="26">
          <cell r="B26">
            <v>95.7348</v>
          </cell>
          <cell r="C26">
            <v>2.2203</v>
          </cell>
          <cell r="D26">
            <v>0.7161</v>
          </cell>
          <cell r="E26">
            <v>0.1131</v>
          </cell>
          <cell r="F26">
            <v>0.1141</v>
          </cell>
          <cell r="G26">
            <v>0.0012</v>
          </cell>
          <cell r="H26">
            <v>0.0253</v>
          </cell>
          <cell r="I26">
            <v>0.0205</v>
          </cell>
          <cell r="J26">
            <v>0.0146</v>
          </cell>
          <cell r="K26">
            <v>0.0151</v>
          </cell>
          <cell r="L26">
            <v>0.8222</v>
          </cell>
          <cell r="M26">
            <v>0.2028</v>
          </cell>
          <cell r="N26">
            <v>0.7017</v>
          </cell>
          <cell r="O26">
            <v>34.2795</v>
          </cell>
          <cell r="P26">
            <v>8187.517913442247</v>
          </cell>
          <cell r="Q26">
            <v>38.01</v>
          </cell>
          <cell r="R26">
            <v>9078.53253081112</v>
          </cell>
          <cell r="S26">
            <v>49.7979</v>
          </cell>
          <cell r="T26" t="str">
            <v>-17,1</v>
          </cell>
          <cell r="U26">
            <v>-15.5</v>
          </cell>
        </row>
        <row r="27">
          <cell r="B27">
            <v>95.5582</v>
          </cell>
          <cell r="C27">
            <v>2.3295</v>
          </cell>
          <cell r="D27">
            <v>0.7476</v>
          </cell>
          <cell r="E27">
            <v>0.1188</v>
          </cell>
          <cell r="F27">
            <v>0.1197</v>
          </cell>
          <cell r="G27">
            <v>0.0013</v>
          </cell>
          <cell r="H27">
            <v>0.0265</v>
          </cell>
          <cell r="I27">
            <v>0.02</v>
          </cell>
          <cell r="J27">
            <v>0.0147</v>
          </cell>
          <cell r="K27">
            <v>0.0164</v>
          </cell>
          <cell r="L27">
            <v>0.8327</v>
          </cell>
          <cell r="M27">
            <v>0.2147</v>
          </cell>
          <cell r="N27">
            <v>0.7031</v>
          </cell>
          <cell r="O27">
            <v>34.3264</v>
          </cell>
          <cell r="P27">
            <v>8198.719785994077</v>
          </cell>
          <cell r="Q27">
            <v>38.0599</v>
          </cell>
          <cell r="R27">
            <v>9090.450941052834</v>
          </cell>
          <cell r="S27">
            <v>49.8124</v>
          </cell>
          <cell r="T27" t="str">
            <v>-15,2</v>
          </cell>
          <cell r="U27">
            <v>-12.8</v>
          </cell>
        </row>
        <row r="28">
          <cell r="B28">
            <v>95.5498</v>
          </cell>
          <cell r="C28">
            <v>2.3294</v>
          </cell>
          <cell r="D28">
            <v>0.7522</v>
          </cell>
          <cell r="E28">
            <v>0.12</v>
          </cell>
          <cell r="F28">
            <v>0.1216</v>
          </cell>
          <cell r="G28">
            <v>0.0013</v>
          </cell>
          <cell r="H28">
            <v>0.0272</v>
          </cell>
          <cell r="I28">
            <v>0.0209</v>
          </cell>
          <cell r="J28">
            <v>0.0162</v>
          </cell>
          <cell r="K28">
            <v>0.0122</v>
          </cell>
          <cell r="L28">
            <v>0.8349</v>
          </cell>
          <cell r="M28">
            <v>0.2142</v>
          </cell>
          <cell r="N28">
            <v>0.7033</v>
          </cell>
          <cell r="O28">
            <v>34.3357</v>
          </cell>
          <cell r="P28">
            <v>8200.941052832713</v>
          </cell>
          <cell r="Q28">
            <v>38.0699</v>
          </cell>
          <cell r="R28">
            <v>9092.839400019107</v>
          </cell>
          <cell r="S28">
            <v>49.8196</v>
          </cell>
          <cell r="T28" t="str">
            <v>-10,2</v>
          </cell>
          <cell r="U28">
            <v>-9.1</v>
          </cell>
        </row>
        <row r="29">
          <cell r="B29">
            <v>95.5198</v>
          </cell>
          <cell r="C29">
            <v>2.3521</v>
          </cell>
          <cell r="D29">
            <v>0.7547</v>
          </cell>
          <cell r="E29">
            <v>0.1196</v>
          </cell>
          <cell r="F29">
            <v>0.1203</v>
          </cell>
          <cell r="G29">
            <v>0.0013</v>
          </cell>
          <cell r="H29">
            <v>0.0268</v>
          </cell>
          <cell r="I29">
            <v>0.0207</v>
          </cell>
          <cell r="J29">
            <v>0.0159</v>
          </cell>
          <cell r="K29">
            <v>0.0122</v>
          </cell>
          <cell r="L29">
            <v>0.8396</v>
          </cell>
          <cell r="M29">
            <v>0.2169</v>
          </cell>
          <cell r="N29">
            <v>0.7035</v>
          </cell>
          <cell r="O29">
            <v>34.338</v>
          </cell>
          <cell r="P29">
            <v>8201.490398394955</v>
          </cell>
          <cell r="Q29">
            <v>38.0723</v>
          </cell>
          <cell r="R29">
            <v>9093.412630171013</v>
          </cell>
          <cell r="S29">
            <v>49.8169</v>
          </cell>
          <cell r="T29" t="str">
            <v>-13,6</v>
          </cell>
          <cell r="U29" t="str">
            <v>-12,3</v>
          </cell>
        </row>
        <row r="30">
          <cell r="B30">
            <v>95.5227</v>
          </cell>
          <cell r="C30">
            <v>2.3527</v>
          </cell>
          <cell r="D30">
            <v>0.7567</v>
          </cell>
          <cell r="E30">
            <v>0.1203</v>
          </cell>
          <cell r="F30">
            <v>0.1213</v>
          </cell>
          <cell r="G30">
            <v>0.0013</v>
          </cell>
          <cell r="H30">
            <v>0.027</v>
          </cell>
          <cell r="I30">
            <v>0.0208</v>
          </cell>
          <cell r="J30">
            <v>0.016</v>
          </cell>
          <cell r="K30">
            <v>0.012</v>
          </cell>
          <cell r="L30">
            <v>0.8329</v>
          </cell>
          <cell r="M30">
            <v>0.2163</v>
          </cell>
          <cell r="N30">
            <v>0.7035</v>
          </cell>
          <cell r="O30">
            <v>34.3436</v>
          </cell>
          <cell r="P30">
            <v>8202.82793541607</v>
          </cell>
          <cell r="Q30">
            <v>38.0784</v>
          </cell>
          <cell r="R30">
            <v>9094.869590140443</v>
          </cell>
          <cell r="S30">
            <v>49.8239</v>
          </cell>
          <cell r="T30">
            <v>-12.7</v>
          </cell>
          <cell r="U30">
            <v>-11.9</v>
          </cell>
        </row>
        <row r="31">
          <cell r="B31">
            <v>95.5848</v>
          </cell>
          <cell r="C31">
            <v>2.3035</v>
          </cell>
          <cell r="D31">
            <v>0.7408</v>
          </cell>
          <cell r="E31">
            <v>0.1184</v>
          </cell>
          <cell r="F31">
            <v>0.1201</v>
          </cell>
          <cell r="G31">
            <v>0.0013</v>
          </cell>
          <cell r="H31">
            <v>0.027</v>
          </cell>
          <cell r="I31">
            <v>0.0212</v>
          </cell>
          <cell r="J31">
            <v>0.0163</v>
          </cell>
          <cell r="K31">
            <v>0.0124</v>
          </cell>
          <cell r="L31">
            <v>0.8418</v>
          </cell>
          <cell r="M31">
            <v>0.2124</v>
          </cell>
          <cell r="N31">
            <v>0.703</v>
          </cell>
          <cell r="O31">
            <v>34.3189</v>
          </cell>
          <cell r="P31">
            <v>8196.92844176937</v>
          </cell>
          <cell r="Q31">
            <v>38.0519</v>
          </cell>
          <cell r="R31">
            <v>9088.540173879814</v>
          </cell>
          <cell r="S31">
            <v>49.8074</v>
          </cell>
          <cell r="T31" t="str">
            <v>-10,6</v>
          </cell>
          <cell r="U31" t="str">
            <v>-10,4</v>
          </cell>
        </row>
        <row r="32">
          <cell r="B32">
            <v>95.9025</v>
          </cell>
          <cell r="C32">
            <v>2.1483</v>
          </cell>
          <cell r="D32">
            <v>0.6933</v>
          </cell>
          <cell r="E32">
            <v>0.1162</v>
          </cell>
          <cell r="F32">
            <v>0.1169</v>
          </cell>
          <cell r="G32">
            <v>0.0015</v>
          </cell>
          <cell r="H32">
            <v>0.0264</v>
          </cell>
          <cell r="I32">
            <v>0.0205</v>
          </cell>
          <cell r="J32">
            <v>0.0167</v>
          </cell>
          <cell r="K32">
            <v>0.0129</v>
          </cell>
          <cell r="L32">
            <v>0.7677</v>
          </cell>
          <cell r="M32">
            <v>0.177</v>
          </cell>
          <cell r="N32">
            <v>0.7006</v>
          </cell>
          <cell r="O32">
            <v>34.2853</v>
          </cell>
          <cell r="P32">
            <v>8188.903219642688</v>
          </cell>
          <cell r="Q32">
            <v>38.0173</v>
          </cell>
          <cell r="R32">
            <v>9080.276105856501</v>
          </cell>
          <cell r="S32">
            <v>49.8456</v>
          </cell>
          <cell r="T32">
            <v>-12.9</v>
          </cell>
          <cell r="U32" t="str">
            <v>-11,1</v>
          </cell>
        </row>
        <row r="33">
          <cell r="B33">
            <v>95.8537</v>
          </cell>
          <cell r="C33">
            <v>2.2047</v>
          </cell>
          <cell r="D33">
            <v>0.7077</v>
          </cell>
          <cell r="E33">
            <v>0.1192</v>
          </cell>
          <cell r="F33">
            <v>0.1197</v>
          </cell>
          <cell r="G33">
            <v>0.0015</v>
          </cell>
          <cell r="H33">
            <v>0.0269</v>
          </cell>
          <cell r="I33">
            <v>0.0206</v>
          </cell>
          <cell r="J33">
            <v>0.0166</v>
          </cell>
          <cell r="K33">
            <v>0.0139</v>
          </cell>
          <cell r="L33">
            <v>0.7416</v>
          </cell>
          <cell r="M33">
            <v>0.1741</v>
          </cell>
          <cell r="N33">
            <v>0.7011</v>
          </cell>
          <cell r="O33">
            <v>34.3218</v>
          </cell>
          <cell r="P33">
            <v>8197.621094869592</v>
          </cell>
          <cell r="Q33">
            <v>38.0568</v>
          </cell>
          <cell r="R33">
            <v>9089.710518773289</v>
          </cell>
          <cell r="S33">
            <v>49.8813</v>
          </cell>
          <cell r="T33" t="str">
            <v>-13,5</v>
          </cell>
          <cell r="U33" t="str">
            <v>-11,6</v>
          </cell>
        </row>
        <row r="34">
          <cell r="B34">
            <v>95.8156</v>
          </cell>
          <cell r="C34">
            <v>2.2402</v>
          </cell>
          <cell r="D34">
            <v>0.7215</v>
          </cell>
          <cell r="E34">
            <v>0.1218</v>
          </cell>
          <cell r="F34">
            <v>0.1224</v>
          </cell>
          <cell r="G34">
            <v>0.0015</v>
          </cell>
          <cell r="H34">
            <v>0.0277</v>
          </cell>
          <cell r="I34">
            <v>0.0211</v>
          </cell>
          <cell r="J34">
            <v>0.0176</v>
          </cell>
          <cell r="K34">
            <v>0.0128</v>
          </cell>
          <cell r="L34">
            <v>0.7239</v>
          </cell>
          <cell r="M34">
            <v>0.1738</v>
          </cell>
          <cell r="N34">
            <v>0.7015</v>
          </cell>
          <cell r="O34">
            <v>34.3515</v>
          </cell>
          <cell r="P34">
            <v>8204.714817999427</v>
          </cell>
          <cell r="Q34">
            <v>38.0888</v>
          </cell>
          <cell r="R34">
            <v>9097.353587465366</v>
          </cell>
          <cell r="S34">
            <v>49.908</v>
          </cell>
          <cell r="T34">
            <v>-13</v>
          </cell>
          <cell r="U34">
            <v>-10.8</v>
          </cell>
        </row>
        <row r="35">
          <cell r="B35">
            <v>95.4384</v>
          </cell>
          <cell r="C35">
            <v>2.4269</v>
          </cell>
          <cell r="D35">
            <v>0.7956</v>
          </cell>
          <cell r="E35">
            <v>0.1279</v>
          </cell>
          <cell r="F35">
            <v>0.1282</v>
          </cell>
          <cell r="G35">
            <v>0.0014</v>
          </cell>
          <cell r="H35">
            <v>0.0291</v>
          </cell>
          <cell r="I35">
            <v>0.0221</v>
          </cell>
          <cell r="J35">
            <v>0.0183</v>
          </cell>
          <cell r="K35">
            <v>0.0131</v>
          </cell>
          <cell r="L35">
            <v>0.7829</v>
          </cell>
          <cell r="M35">
            <v>0.216</v>
          </cell>
          <cell r="N35">
            <v>0.7046</v>
          </cell>
          <cell r="O35">
            <v>34.4177</v>
          </cell>
          <cell r="P35">
            <v>8220.526416356168</v>
          </cell>
          <cell r="Q35">
            <v>38.1584</v>
          </cell>
          <cell r="R35">
            <v>9113.977261870641</v>
          </cell>
          <cell r="S35">
            <v>49.8913</v>
          </cell>
          <cell r="T35">
            <v>-12.1</v>
          </cell>
          <cell r="U35">
            <v>-11.2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view="pageBreakPreview" zoomScaleSheetLayoutView="100" zoomScalePageLayoutView="0" workbookViewId="0" topLeftCell="A30">
      <selection activeCell="V50" sqref="V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7.125" style="0" customWidth="1"/>
    <col min="21" max="21" width="8.125" style="0" customWidth="1"/>
    <col min="22" max="22" width="8.87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28"/>
      <c r="C1" s="28"/>
      <c r="D1" s="28"/>
      <c r="E1" s="28"/>
      <c r="F1" s="28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46" t="s">
        <v>19</v>
      </c>
      <c r="V1" s="2"/>
      <c r="W1" s="27"/>
      <c r="X1" s="27"/>
      <c r="Y1" s="27"/>
      <c r="Z1" s="27"/>
      <c r="AA1" s="27"/>
    </row>
    <row r="2" spans="2:27" ht="12.75">
      <c r="B2" s="28"/>
      <c r="C2" s="28"/>
      <c r="D2" s="28"/>
      <c r="E2" s="28"/>
      <c r="F2" s="28"/>
      <c r="G2" s="28"/>
      <c r="H2" s="28"/>
      <c r="I2" s="27"/>
      <c r="J2" s="27"/>
      <c r="K2" s="27"/>
      <c r="L2" s="27"/>
      <c r="M2" s="27"/>
      <c r="N2" s="27"/>
      <c r="O2" s="27"/>
      <c r="P2" s="27"/>
      <c r="Q2" s="27"/>
      <c r="R2" s="27"/>
      <c r="S2" s="46" t="s">
        <v>27</v>
      </c>
      <c r="V2" s="2"/>
      <c r="W2" s="27"/>
      <c r="X2" s="27"/>
      <c r="Y2" s="27"/>
      <c r="Z2" s="27"/>
      <c r="AA2" s="27"/>
    </row>
    <row r="3" spans="2:27" ht="12.75">
      <c r="B3" s="29"/>
      <c r="C3" s="29"/>
      <c r="D3" s="29"/>
      <c r="E3" s="28"/>
      <c r="F3" s="28"/>
      <c r="G3" s="28"/>
      <c r="H3" s="28"/>
      <c r="I3" s="27"/>
      <c r="J3" s="30"/>
      <c r="K3" s="30"/>
      <c r="L3" s="30"/>
      <c r="M3" s="30"/>
      <c r="N3" s="30"/>
      <c r="O3" s="31"/>
      <c r="P3" s="31"/>
      <c r="Q3" s="31"/>
      <c r="R3" s="31"/>
      <c r="S3" s="47" t="s">
        <v>28</v>
      </c>
      <c r="V3" s="2"/>
      <c r="W3" s="31"/>
      <c r="X3" s="31"/>
      <c r="Y3" s="31"/>
      <c r="Z3" s="31"/>
      <c r="AA3" s="31"/>
    </row>
    <row r="4" spans="2:27" ht="12.75">
      <c r="B4" s="28"/>
      <c r="C4" s="28"/>
      <c r="D4" s="28"/>
      <c r="E4" s="28"/>
      <c r="F4" s="28"/>
      <c r="G4" s="28"/>
      <c r="H4" s="28"/>
      <c r="I4" s="27"/>
      <c r="J4" s="30"/>
      <c r="K4" s="30"/>
      <c r="L4" s="30"/>
      <c r="M4" s="30"/>
      <c r="N4" s="30"/>
      <c r="O4" s="31"/>
      <c r="P4" s="31"/>
      <c r="Q4" s="31"/>
      <c r="R4" s="31"/>
      <c r="S4" s="46" t="s">
        <v>20</v>
      </c>
      <c r="V4" s="2"/>
      <c r="W4" s="2"/>
      <c r="X4" s="2"/>
      <c r="Y4" s="2"/>
      <c r="Z4" s="31"/>
      <c r="AA4" s="31"/>
    </row>
    <row r="5" spans="2:27" ht="12.75">
      <c r="B5" s="28"/>
      <c r="C5" s="28"/>
      <c r="D5" s="28"/>
      <c r="E5" s="28"/>
      <c r="F5" s="28"/>
      <c r="G5" s="28"/>
      <c r="H5" s="28"/>
      <c r="I5" s="27"/>
      <c r="J5" s="30"/>
      <c r="K5" s="30"/>
      <c r="L5" s="30"/>
      <c r="M5" s="30"/>
      <c r="N5" s="30"/>
      <c r="O5" s="31"/>
      <c r="P5" s="31"/>
      <c r="Q5" s="31"/>
      <c r="R5" s="31"/>
      <c r="S5" s="46" t="s">
        <v>29</v>
      </c>
      <c r="V5" s="2"/>
      <c r="W5" s="61"/>
      <c r="X5" s="62"/>
      <c r="Y5" s="62"/>
      <c r="Z5" s="31"/>
      <c r="AA5" s="31"/>
    </row>
    <row r="6" spans="2:27" ht="15">
      <c r="B6" s="2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U6" s="2"/>
      <c r="V6" s="2"/>
      <c r="W6" s="2"/>
      <c r="X6" s="2"/>
      <c r="Y6" s="2"/>
      <c r="Z6" s="42"/>
      <c r="AA6" s="43"/>
    </row>
    <row r="7" spans="1:27" ht="18" customHeight="1">
      <c r="A7" s="96" t="s">
        <v>55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31"/>
      <c r="AA7" s="31"/>
    </row>
    <row r="8" spans="1:27" ht="18" customHeight="1">
      <c r="A8" s="97" t="s">
        <v>40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31"/>
      <c r="AA8" s="31"/>
    </row>
    <row r="9" spans="2:27" ht="18" customHeight="1">
      <c r="B9" s="98" t="s">
        <v>56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31"/>
      <c r="AA9" s="31"/>
    </row>
    <row r="10" spans="2:27" ht="18" customHeight="1" hidden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31"/>
      <c r="AA10" s="31"/>
    </row>
    <row r="11" spans="2:27" ht="12" customHeight="1" hidden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"/>
      <c r="AA11" s="2"/>
    </row>
    <row r="12" spans="2:29" ht="30" customHeight="1">
      <c r="B12" s="82" t="s">
        <v>18</v>
      </c>
      <c r="C12" s="86" t="s">
        <v>15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5</v>
      </c>
      <c r="P12" s="87"/>
      <c r="Q12" s="87"/>
      <c r="R12" s="87"/>
      <c r="S12" s="87"/>
      <c r="T12" s="87"/>
      <c r="U12" s="93" t="s">
        <v>16</v>
      </c>
      <c r="V12" s="82" t="s">
        <v>17</v>
      </c>
      <c r="W12" s="82" t="s">
        <v>50</v>
      </c>
      <c r="X12" s="82" t="s">
        <v>49</v>
      </c>
      <c r="Y12" s="82" t="s">
        <v>48</v>
      </c>
      <c r="Z12" s="2"/>
      <c r="AB12" s="5"/>
      <c r="AC12"/>
    </row>
    <row r="13" spans="2:29" ht="48.75" customHeight="1">
      <c r="B13" s="83"/>
      <c r="C13" s="90" t="s">
        <v>1</v>
      </c>
      <c r="D13" s="85" t="s">
        <v>2</v>
      </c>
      <c r="E13" s="90" t="s">
        <v>3</v>
      </c>
      <c r="F13" s="85" t="s">
        <v>4</v>
      </c>
      <c r="G13" s="85" t="s">
        <v>6</v>
      </c>
      <c r="H13" s="85" t="s">
        <v>7</v>
      </c>
      <c r="I13" s="85" t="s">
        <v>8</v>
      </c>
      <c r="J13" s="85" t="s">
        <v>9</v>
      </c>
      <c r="K13" s="85" t="s">
        <v>10</v>
      </c>
      <c r="L13" s="85" t="s">
        <v>11</v>
      </c>
      <c r="M13" s="90" t="s">
        <v>12</v>
      </c>
      <c r="N13" s="90" t="s">
        <v>13</v>
      </c>
      <c r="O13" s="82" t="s">
        <v>54</v>
      </c>
      <c r="P13" s="82" t="s">
        <v>53</v>
      </c>
      <c r="Q13" s="82" t="s">
        <v>21</v>
      </c>
      <c r="R13" s="82" t="s">
        <v>52</v>
      </c>
      <c r="S13" s="82" t="s">
        <v>22</v>
      </c>
      <c r="T13" s="82" t="s">
        <v>51</v>
      </c>
      <c r="U13" s="94"/>
      <c r="V13" s="83"/>
      <c r="W13" s="83"/>
      <c r="X13" s="83"/>
      <c r="Y13" s="83"/>
      <c r="Z13" s="2"/>
      <c r="AB13" s="5"/>
      <c r="AC13"/>
    </row>
    <row r="14" spans="2:29" ht="15.75" customHeight="1">
      <c r="B14" s="83"/>
      <c r="C14" s="91"/>
      <c r="D14" s="85"/>
      <c r="E14" s="91"/>
      <c r="F14" s="85"/>
      <c r="G14" s="85"/>
      <c r="H14" s="85"/>
      <c r="I14" s="85"/>
      <c r="J14" s="85"/>
      <c r="K14" s="85"/>
      <c r="L14" s="85"/>
      <c r="M14" s="91"/>
      <c r="N14" s="91"/>
      <c r="O14" s="83"/>
      <c r="P14" s="83"/>
      <c r="Q14" s="83"/>
      <c r="R14" s="83"/>
      <c r="S14" s="83"/>
      <c r="T14" s="83"/>
      <c r="U14" s="94"/>
      <c r="V14" s="83"/>
      <c r="W14" s="83"/>
      <c r="X14" s="83"/>
      <c r="Y14" s="83"/>
      <c r="Z14" s="2"/>
      <c r="AB14" s="5"/>
      <c r="AC14"/>
    </row>
    <row r="15" spans="2:29" ht="30" customHeight="1">
      <c r="B15" s="84"/>
      <c r="C15" s="92"/>
      <c r="D15" s="85"/>
      <c r="E15" s="92"/>
      <c r="F15" s="85"/>
      <c r="G15" s="85"/>
      <c r="H15" s="85"/>
      <c r="I15" s="85"/>
      <c r="J15" s="85"/>
      <c r="K15" s="85"/>
      <c r="L15" s="85"/>
      <c r="M15" s="92"/>
      <c r="N15" s="92"/>
      <c r="O15" s="84"/>
      <c r="P15" s="84"/>
      <c r="Q15" s="84"/>
      <c r="R15" s="84"/>
      <c r="S15" s="84"/>
      <c r="T15" s="84"/>
      <c r="U15" s="95"/>
      <c r="V15" s="84"/>
      <c r="W15" s="84"/>
      <c r="X15" s="84"/>
      <c r="Y15" s="84"/>
      <c r="Z15" s="2"/>
      <c r="AB15" s="5"/>
      <c r="AC15"/>
    </row>
    <row r="16" spans="2:29" ht="12.75" customHeight="1">
      <c r="B16" s="11">
        <v>1</v>
      </c>
      <c r="C16" s="35">
        <f>'[1]липень'!B14</f>
        <v>95.055</v>
      </c>
      <c r="D16" s="35">
        <f>'[1]липень'!C14</f>
        <v>2.7262</v>
      </c>
      <c r="E16" s="35">
        <f>'[1]липень'!D14</f>
        <v>0.8804</v>
      </c>
      <c r="F16" s="35">
        <f>'[1]липень'!E14</f>
        <v>0.1383</v>
      </c>
      <c r="G16" s="35">
        <f>'[1]липень'!F14</f>
        <v>0.1375</v>
      </c>
      <c r="H16" s="35">
        <f>'[1]липень'!G14</f>
        <v>0.0014</v>
      </c>
      <c r="I16" s="35">
        <f>'[1]липень'!H14</f>
        <v>0.0292</v>
      </c>
      <c r="J16" s="35">
        <f>'[1]липень'!I14</f>
        <v>0.0217</v>
      </c>
      <c r="K16" s="35">
        <f>'[1]липень'!J14</f>
        <v>0.0171</v>
      </c>
      <c r="L16" s="35">
        <f>'[1]липень'!K14</f>
        <v>0.0128</v>
      </c>
      <c r="M16" s="35">
        <f>'[1]липень'!L14</f>
        <v>0.7596</v>
      </c>
      <c r="N16" s="35">
        <f>'[1]липень'!M14</f>
        <v>0.2209</v>
      </c>
      <c r="O16" s="35">
        <f>'[1]липень'!N14</f>
        <v>0.7076</v>
      </c>
      <c r="P16" s="81">
        <f>'[1]липень'!O14</f>
        <v>34.5597</v>
      </c>
      <c r="Q16" s="36">
        <f>'[1]липень'!P14</f>
        <v>8254.442533677271</v>
      </c>
      <c r="R16" s="81">
        <f>'[1]липень'!Q14</f>
        <v>38.3107</v>
      </c>
      <c r="S16" s="36">
        <f>'[1]липень'!R14</f>
        <v>9150.353491927008</v>
      </c>
      <c r="T16" s="35">
        <f>'[1]липень'!S14</f>
        <v>49.9843</v>
      </c>
      <c r="U16" s="41">
        <f>'[1]липень'!T14</f>
        <v>-20.2</v>
      </c>
      <c r="V16" s="41">
        <f>'[1]липень'!U14</f>
        <v>-20.7</v>
      </c>
      <c r="W16" s="38" t="s">
        <v>47</v>
      </c>
      <c r="X16" s="32"/>
      <c r="Y16" s="12"/>
      <c r="AA16" s="3">
        <f aca="true" t="shared" si="0" ref="AA16:AA46">SUM(C16:N16)</f>
        <v>100.00010000000002</v>
      </c>
      <c r="AB16" s="26" t="str">
        <f>IF(AA16=100,"ОК"," ")</f>
        <v> </v>
      </c>
      <c r="AC16"/>
    </row>
    <row r="17" spans="2:29" ht="12.75">
      <c r="B17" s="11">
        <v>2</v>
      </c>
      <c r="C17" s="35">
        <f>'[1]липень'!B15</f>
        <v>95.0807</v>
      </c>
      <c r="D17" s="35">
        <f>'[1]липень'!C15</f>
        <v>2.7078</v>
      </c>
      <c r="E17" s="35">
        <f>'[1]липень'!D15</f>
        <v>0.8744</v>
      </c>
      <c r="F17" s="35">
        <f>'[1]липень'!E15</f>
        <v>0.1402</v>
      </c>
      <c r="G17" s="35">
        <f>'[1]липень'!F15</f>
        <v>0.1385</v>
      </c>
      <c r="H17" s="35">
        <f>'[1]липень'!G15</f>
        <v>0.0015</v>
      </c>
      <c r="I17" s="35">
        <f>'[1]липень'!H15</f>
        <v>0.0293</v>
      </c>
      <c r="J17" s="35">
        <f>'[1]липень'!I15</f>
        <v>0.0215</v>
      </c>
      <c r="K17" s="35">
        <f>'[1]липень'!J15</f>
        <v>0.0167</v>
      </c>
      <c r="L17" s="35">
        <f>'[1]липень'!K15</f>
        <v>0.014</v>
      </c>
      <c r="M17" s="35">
        <f>'[1]липень'!L15</f>
        <v>0.7605</v>
      </c>
      <c r="N17" s="35">
        <f>'[1]липень'!M15</f>
        <v>0.2148</v>
      </c>
      <c r="O17" s="35">
        <f>'[1]липень'!N15</f>
        <v>0.7074</v>
      </c>
      <c r="P17" s="81">
        <f>'[1]липень'!O15</f>
        <v>34.5548</v>
      </c>
      <c r="Q17" s="36">
        <f>'[1]липень'!P15</f>
        <v>8253.272188783798</v>
      </c>
      <c r="R17" s="81">
        <f>'[1]липень'!Q15</f>
        <v>38.3056</v>
      </c>
      <c r="S17" s="36">
        <f>'[1]липень'!R15</f>
        <v>9149.135377854209</v>
      </c>
      <c r="T17" s="35">
        <f>'[1]липень'!S15</f>
        <v>49.9846</v>
      </c>
      <c r="U17" s="41">
        <f>'[1]липень'!T15</f>
        <v>-19.2</v>
      </c>
      <c r="V17" s="41">
        <f>'[1]липень'!U15</f>
        <v>-20.5</v>
      </c>
      <c r="W17" s="32"/>
      <c r="X17" s="32"/>
      <c r="Y17" s="12"/>
      <c r="AA17" s="3">
        <f t="shared" si="0"/>
        <v>99.99989999999997</v>
      </c>
      <c r="AB17" s="26" t="str">
        <f>IF(AA17=100,"ОК"," ")</f>
        <v> </v>
      </c>
      <c r="AC17"/>
    </row>
    <row r="18" spans="2:29" ht="13.5">
      <c r="B18" s="11">
        <v>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6"/>
      <c r="R18" s="36"/>
      <c r="S18" s="36"/>
      <c r="T18" s="36"/>
      <c r="U18" s="80"/>
      <c r="V18" s="41"/>
      <c r="W18" s="32"/>
      <c r="X18" s="12"/>
      <c r="Y18" s="12"/>
      <c r="AA18" s="3">
        <f t="shared" si="0"/>
        <v>0</v>
      </c>
      <c r="AB18" s="26" t="str">
        <f>IF(AA18=100,"ОК"," ")</f>
        <v> </v>
      </c>
      <c r="AC18"/>
    </row>
    <row r="19" spans="2:29" ht="12.75">
      <c r="B19" s="11">
        <v>4</v>
      </c>
      <c r="C19" s="35">
        <f>'[1]липень'!B16</f>
        <v>95.6249</v>
      </c>
      <c r="D19" s="35">
        <f>'[1]липень'!C16</f>
        <v>2.3452</v>
      </c>
      <c r="E19" s="35">
        <f>'[1]липень'!D16</f>
        <v>0.7574</v>
      </c>
      <c r="F19" s="35">
        <f>'[1]липень'!E16</f>
        <v>0.1219</v>
      </c>
      <c r="G19" s="35">
        <f>'[1]липень'!F16</f>
        <v>0.1223</v>
      </c>
      <c r="H19" s="35">
        <f>'[1]липень'!G16</f>
        <v>0.0013</v>
      </c>
      <c r="I19" s="35">
        <f>'[1]липень'!H16</f>
        <v>0.0267</v>
      </c>
      <c r="J19" s="35">
        <f>'[1]липень'!I16</f>
        <v>0.02</v>
      </c>
      <c r="K19" s="35">
        <f>'[1]липень'!J16</f>
        <v>0.0163</v>
      </c>
      <c r="L19" s="35">
        <f>'[1]липень'!K16</f>
        <v>0.0144</v>
      </c>
      <c r="M19" s="35">
        <f>'[1]липень'!L16</f>
        <v>0.764</v>
      </c>
      <c r="N19" s="35">
        <f>'[1]липень'!M16</f>
        <v>0.1856</v>
      </c>
      <c r="O19" s="35">
        <f>'[1]липень'!N16</f>
        <v>0.7028</v>
      </c>
      <c r="P19" s="35">
        <f>'[1]липень'!O16</f>
        <v>34.3757</v>
      </c>
      <c r="Q19" s="36">
        <f>'[1]липень'!P16</f>
        <v>8210.494888697813</v>
      </c>
      <c r="R19" s="35">
        <f>'[1]липень'!Q16</f>
        <v>38.1141</v>
      </c>
      <c r="S19" s="36">
        <f>'[1]липень'!R16</f>
        <v>9103.396388650042</v>
      </c>
      <c r="T19" s="35">
        <f>'[1]липень'!S16</f>
        <v>49.8952</v>
      </c>
      <c r="U19" s="41" t="str">
        <f>'[1]липень'!T16</f>
        <v>-20,3</v>
      </c>
      <c r="V19" s="41">
        <f>'[1]липень'!U16</f>
        <v>-19.4</v>
      </c>
      <c r="W19" s="38"/>
      <c r="X19" s="32"/>
      <c r="Y19" s="12"/>
      <c r="AA19" s="3">
        <f t="shared" si="0"/>
        <v>99.99999999999999</v>
      </c>
      <c r="AB19" s="26" t="str">
        <f aca="true" t="shared" si="1" ref="AB19:AB46">IF(AA19=100,"ОК"," ")</f>
        <v>ОК</v>
      </c>
      <c r="AC19"/>
    </row>
    <row r="20" spans="2:29" ht="12.75">
      <c r="B20" s="11">
        <v>5</v>
      </c>
      <c r="C20" s="35">
        <f>'[1]липень'!B17</f>
        <v>95.3691</v>
      </c>
      <c r="D20" s="35">
        <f>'[1]липень'!C17</f>
        <v>2.4961</v>
      </c>
      <c r="E20" s="35">
        <f>'[1]липень'!D17</f>
        <v>0.8212</v>
      </c>
      <c r="F20" s="35">
        <f>'[1]липень'!E17</f>
        <v>0.128</v>
      </c>
      <c r="G20" s="35">
        <f>'[1]липень'!F17</f>
        <v>0.1272</v>
      </c>
      <c r="H20" s="35">
        <f>'[1]липень'!G17</f>
        <v>0.0013</v>
      </c>
      <c r="I20" s="35">
        <f>'[1]липень'!H17</f>
        <v>0.0263</v>
      </c>
      <c r="J20" s="35">
        <f>'[1]липень'!I17</f>
        <v>0.02</v>
      </c>
      <c r="K20" s="35">
        <f>'[1]липень'!J17</f>
        <v>0.0157</v>
      </c>
      <c r="L20" s="35">
        <f>'[1]липень'!K17</f>
        <v>0.0124</v>
      </c>
      <c r="M20" s="35">
        <f>'[1]липень'!L17</f>
        <v>0.7695</v>
      </c>
      <c r="N20" s="35">
        <f>'[1]липень'!M17</f>
        <v>0.2131</v>
      </c>
      <c r="O20" s="35">
        <f>'[1]липень'!N17</f>
        <v>0.705</v>
      </c>
      <c r="P20" s="35">
        <f>'[1]липень'!O17</f>
        <v>34.4453</v>
      </c>
      <c r="Q20" s="36">
        <f>'[1]липень'!P17</f>
        <v>8227.118563103088</v>
      </c>
      <c r="R20" s="35">
        <f>'[1]липень'!Q17</f>
        <v>38.1882</v>
      </c>
      <c r="S20" s="36">
        <f>'[1]липень'!R17</f>
        <v>9121.094869590142</v>
      </c>
      <c r="T20" s="35">
        <f>'[1]липень'!S17</f>
        <v>49.9165</v>
      </c>
      <c r="U20" s="41">
        <f>'[1]липень'!T17</f>
        <v>-21.8</v>
      </c>
      <c r="V20" s="41">
        <f>'[1]липень'!U17</f>
        <v>-21.4</v>
      </c>
      <c r="W20" s="39"/>
      <c r="X20" s="32"/>
      <c r="Y20" s="12"/>
      <c r="AA20" s="3">
        <f t="shared" si="0"/>
        <v>99.9999</v>
      </c>
      <c r="AB20" s="26" t="str">
        <f t="shared" si="1"/>
        <v> </v>
      </c>
      <c r="AC20"/>
    </row>
    <row r="21" spans="2:29" ht="12.75">
      <c r="B21" s="11">
        <v>6</v>
      </c>
      <c r="C21" s="35">
        <f>'[1]липень'!B18</f>
        <v>95.5379</v>
      </c>
      <c r="D21" s="35">
        <f>'[1]липень'!C18</f>
        <v>2.3783</v>
      </c>
      <c r="E21" s="35">
        <f>'[1]липень'!D18</f>
        <v>0.7763</v>
      </c>
      <c r="F21" s="35">
        <f>'[1]липень'!E18</f>
        <v>0.1242</v>
      </c>
      <c r="G21" s="35">
        <f>'[1]липень'!F18</f>
        <v>0.1239</v>
      </c>
      <c r="H21" s="35">
        <f>'[1]липень'!G18</f>
        <v>0.0013</v>
      </c>
      <c r="I21" s="35">
        <f>'[1]липень'!H18</f>
        <v>0.026</v>
      </c>
      <c r="J21" s="35">
        <f>'[1]липень'!I18</f>
        <v>0.0194</v>
      </c>
      <c r="K21" s="35">
        <f>'[1]липень'!J18</f>
        <v>0.015</v>
      </c>
      <c r="L21" s="35">
        <f>'[1]липень'!K18</f>
        <v>0.0108</v>
      </c>
      <c r="M21" s="35">
        <f>'[1]липень'!L18</f>
        <v>0.7791</v>
      </c>
      <c r="N21" s="35">
        <f>'[1]липень'!M18</f>
        <v>0.2078</v>
      </c>
      <c r="O21" s="35">
        <f>'[1]липень'!N18</f>
        <v>0.7035</v>
      </c>
      <c r="P21" s="35">
        <f>'[1]липень'!O18</f>
        <v>34.383</v>
      </c>
      <c r="Q21" s="36">
        <f>'[1]липень'!P18</f>
        <v>8212.238463743193</v>
      </c>
      <c r="R21" s="35">
        <f>'[1]липень'!Q18</f>
        <v>38.1214</v>
      </c>
      <c r="S21" s="36">
        <f>'[1]липень'!R18</f>
        <v>9105.139963695425</v>
      </c>
      <c r="T21" s="35">
        <f>'[1]липень'!S18</f>
        <v>49.879</v>
      </c>
      <c r="U21" s="41">
        <f>'[1]липень'!T18</f>
        <v>-20.9</v>
      </c>
      <c r="V21" s="41">
        <f>'[1]липень'!U18</f>
        <v>-21.6</v>
      </c>
      <c r="W21" s="39"/>
      <c r="X21" s="32"/>
      <c r="Y21" s="12"/>
      <c r="AA21" s="3">
        <f t="shared" si="0"/>
        <v>100.00000000000001</v>
      </c>
      <c r="AB21" s="26" t="str">
        <f t="shared" si="1"/>
        <v>ОК</v>
      </c>
      <c r="AC21"/>
    </row>
    <row r="22" spans="2:29" ht="12" customHeight="1">
      <c r="B22" s="11">
        <v>7</v>
      </c>
      <c r="C22" s="35">
        <f>'[1]липень'!B19</f>
        <v>95.6715</v>
      </c>
      <c r="D22" s="35">
        <f>'[1]липень'!C19</f>
        <v>2.3155</v>
      </c>
      <c r="E22" s="35">
        <f>'[1]липень'!D19</f>
        <v>0.7712</v>
      </c>
      <c r="F22" s="35">
        <f>'[1]липень'!E19</f>
        <v>0.13</v>
      </c>
      <c r="G22" s="35">
        <f>'[1]липень'!F19</f>
        <v>0.1297</v>
      </c>
      <c r="H22" s="35">
        <f>'[1]липень'!G19</f>
        <v>0.0014</v>
      </c>
      <c r="I22" s="35">
        <f>'[1]липень'!H19</f>
        <v>0.0282</v>
      </c>
      <c r="J22" s="35">
        <f>'[1]липень'!I19</f>
        <v>0.0213</v>
      </c>
      <c r="K22" s="35">
        <f>'[1]липень'!J19</f>
        <v>0.016</v>
      </c>
      <c r="L22" s="35">
        <f>'[1]липень'!K19</f>
        <v>0.0097</v>
      </c>
      <c r="M22" s="35">
        <f>'[1]липень'!L19</f>
        <v>0.7213</v>
      </c>
      <c r="N22" s="35">
        <f>'[1]липень'!M19</f>
        <v>0.1841</v>
      </c>
      <c r="O22" s="35">
        <f>'[1]липень'!N19</f>
        <v>0.7029</v>
      </c>
      <c r="P22" s="35">
        <f>'[1]липень'!O19</f>
        <v>34.406</v>
      </c>
      <c r="Q22" s="36">
        <f>'[1]липень'!P19</f>
        <v>8217.731919365626</v>
      </c>
      <c r="R22" s="35">
        <f>'[1]липень'!Q19</f>
        <v>38.1472</v>
      </c>
      <c r="S22" s="36">
        <f>'[1]липень'!R19</f>
        <v>9111.302187828413</v>
      </c>
      <c r="T22" s="35">
        <f>'[1]липень'!S19</f>
        <v>49.9365</v>
      </c>
      <c r="U22" s="41" t="str">
        <f>'[1]липень'!T19</f>
        <v>-20,2</v>
      </c>
      <c r="V22" s="41">
        <f>'[1]липень'!U19</f>
        <v>-19.6</v>
      </c>
      <c r="W22" s="40"/>
      <c r="X22" s="35">
        <v>0</v>
      </c>
      <c r="Y22" s="37" t="s">
        <v>59</v>
      </c>
      <c r="AA22" s="3">
        <f t="shared" si="0"/>
        <v>99.99989999999998</v>
      </c>
      <c r="AB22" s="26" t="str">
        <f t="shared" si="1"/>
        <v> </v>
      </c>
      <c r="AC22"/>
    </row>
    <row r="23" spans="2:29" ht="12.75">
      <c r="B23" s="11">
        <v>8</v>
      </c>
      <c r="C23" s="35">
        <f>'[1]липень'!B20</f>
        <v>95.9155</v>
      </c>
      <c r="D23" s="35">
        <f>'[1]липень'!C20</f>
        <v>2.1961</v>
      </c>
      <c r="E23" s="35">
        <f>'[1]липень'!D20</f>
        <v>0.7059</v>
      </c>
      <c r="F23" s="35">
        <f>'[1]липень'!E20</f>
        <v>0.1173</v>
      </c>
      <c r="G23" s="35">
        <f>'[1]липень'!F20</f>
        <v>0.1146</v>
      </c>
      <c r="H23" s="35">
        <f>'[1]липень'!G20</f>
        <v>0.0014</v>
      </c>
      <c r="I23" s="35">
        <f>'[1]липень'!H20</f>
        <v>0.0253</v>
      </c>
      <c r="J23" s="35">
        <f>'[1]липень'!I20</f>
        <v>0.0188</v>
      </c>
      <c r="K23" s="35">
        <f>'[1]липень'!J20</f>
        <v>0.0148</v>
      </c>
      <c r="L23" s="35">
        <f>'[1]липень'!K20</f>
        <v>0.0092</v>
      </c>
      <c r="M23" s="35">
        <f>'[1]липень'!L20</f>
        <v>0.7138</v>
      </c>
      <c r="N23" s="35">
        <f>'[1]липень'!M20</f>
        <v>0.1672</v>
      </c>
      <c r="O23" s="35">
        <f>'[1]липень'!N20</f>
        <v>0.7005</v>
      </c>
      <c r="P23" s="35">
        <f>'[1]липень'!O20</f>
        <v>34.3205</v>
      </c>
      <c r="Q23" s="36">
        <f>'[1]липень'!P20</f>
        <v>8197.310595203975</v>
      </c>
      <c r="R23" s="35">
        <f>'[1]липень'!Q20</f>
        <v>38.0559</v>
      </c>
      <c r="S23" s="36">
        <f>'[1]липень'!R20</f>
        <v>9089.495557466324</v>
      </c>
      <c r="T23" s="35">
        <f>'[1]липень'!S20</f>
        <v>49.9006</v>
      </c>
      <c r="U23" s="41" t="str">
        <f>'[1]липень'!T20</f>
        <v>-22,4</v>
      </c>
      <c r="V23" s="41" t="str">
        <f>'[1]липень'!U20</f>
        <v>-21,1</v>
      </c>
      <c r="W23" s="40"/>
      <c r="X23" s="32"/>
      <c r="Y23" s="12"/>
      <c r="AA23" s="3">
        <f t="shared" si="0"/>
        <v>99.9999</v>
      </c>
      <c r="AB23" s="26" t="str">
        <f t="shared" si="1"/>
        <v> </v>
      </c>
      <c r="AC23"/>
    </row>
    <row r="24" spans="2:29" ht="15" customHeight="1">
      <c r="B24" s="11">
        <v>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6"/>
      <c r="R24" s="36"/>
      <c r="S24" s="36"/>
      <c r="T24" s="36"/>
      <c r="U24" s="80"/>
      <c r="V24" s="80"/>
      <c r="W24" s="38"/>
      <c r="X24" s="33"/>
      <c r="Y24" s="33"/>
      <c r="AA24" s="3">
        <f t="shared" si="0"/>
        <v>0</v>
      </c>
      <c r="AB24" s="26" t="str">
        <f t="shared" si="1"/>
        <v> </v>
      </c>
      <c r="AC24"/>
    </row>
    <row r="25" spans="2:29" ht="14.25" customHeight="1">
      <c r="B25" s="11">
        <v>10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6"/>
      <c r="R25" s="36"/>
      <c r="S25" s="36"/>
      <c r="T25" s="36"/>
      <c r="U25" s="80"/>
      <c r="V25" s="80"/>
      <c r="W25" s="40"/>
      <c r="X25" s="35"/>
      <c r="Y25" s="37"/>
      <c r="AA25" s="3">
        <f t="shared" si="0"/>
        <v>0</v>
      </c>
      <c r="AB25" s="26" t="str">
        <f t="shared" si="1"/>
        <v> </v>
      </c>
      <c r="AC25"/>
    </row>
    <row r="26" spans="2:29" ht="15" customHeight="1">
      <c r="B26" s="11">
        <v>11</v>
      </c>
      <c r="C26" s="35">
        <f>'[1]липень'!B21</f>
        <v>95.8548</v>
      </c>
      <c r="D26" s="35">
        <f>'[1]липень'!C21</f>
        <v>2.2177</v>
      </c>
      <c r="E26" s="35">
        <f>'[1]липень'!D21</f>
        <v>0.7293</v>
      </c>
      <c r="F26" s="35">
        <f>'[1]липень'!E21</f>
        <v>0.1226</v>
      </c>
      <c r="G26" s="35">
        <f>'[1]липень'!F21</f>
        <v>0.1231</v>
      </c>
      <c r="H26" s="35">
        <f>'[1]липень'!G21</f>
        <v>0.0015</v>
      </c>
      <c r="I26" s="35">
        <f>'[1]липень'!H21</f>
        <v>0.0265</v>
      </c>
      <c r="J26" s="35">
        <f>'[1]липень'!I21</f>
        <v>0.02</v>
      </c>
      <c r="K26" s="35">
        <f>'[1]липень'!J21</f>
        <v>0.015</v>
      </c>
      <c r="L26" s="35">
        <f>'[1]липень'!K21</f>
        <v>0.0099</v>
      </c>
      <c r="M26" s="35">
        <f>'[1]липень'!L21</f>
        <v>0.7021</v>
      </c>
      <c r="N26" s="35">
        <f>'[1]липень'!M21</f>
        <v>0.1777</v>
      </c>
      <c r="O26" s="35">
        <f>'[1]липень'!N21</f>
        <v>0.7013</v>
      </c>
      <c r="P26" s="35">
        <f>'[1]липень'!O21</f>
        <v>34.352</v>
      </c>
      <c r="Q26" s="36">
        <f>'[1]липень'!P21</f>
        <v>8204.83424094774</v>
      </c>
      <c r="R26" s="35">
        <f>'[1]липень'!Q21</f>
        <v>38.0897</v>
      </c>
      <c r="S26" s="36">
        <f>'[1]липень'!R21</f>
        <v>9097.568548772331</v>
      </c>
      <c r="T26" s="35">
        <f>'[1]липень'!S21</f>
        <v>49.9174</v>
      </c>
      <c r="U26" s="41" t="str">
        <f>'[1]липень'!T21</f>
        <v>-21,6</v>
      </c>
      <c r="V26" s="41" t="str">
        <f>'[1]липень'!U21</f>
        <v>-19,8</v>
      </c>
      <c r="W26" s="40"/>
      <c r="X26" s="77"/>
      <c r="Y26" s="37"/>
      <c r="AA26" s="3">
        <f t="shared" si="0"/>
        <v>100.00019999999998</v>
      </c>
      <c r="AB26" s="26" t="str">
        <f t="shared" si="1"/>
        <v> </v>
      </c>
      <c r="AC26"/>
    </row>
    <row r="27" spans="2:29" ht="12.75">
      <c r="B27" s="11">
        <v>12</v>
      </c>
      <c r="C27" s="35">
        <f>'[1]липень'!B22</f>
        <v>95.9577</v>
      </c>
      <c r="D27" s="35">
        <f>'[1]липень'!C22</f>
        <v>2.1611</v>
      </c>
      <c r="E27" s="35">
        <f>'[1]липень'!D22</f>
        <v>0.6898</v>
      </c>
      <c r="F27" s="35">
        <f>'[1]липень'!E22</f>
        <v>0.1176</v>
      </c>
      <c r="G27" s="35">
        <f>'[1]липень'!F22</f>
        <v>0.1161</v>
      </c>
      <c r="H27" s="35">
        <f>'[1]липень'!G22</f>
        <v>0.0014</v>
      </c>
      <c r="I27" s="35">
        <f>'[1]липень'!H22</f>
        <v>0.0254</v>
      </c>
      <c r="J27" s="35">
        <f>'[1]липень'!I22</f>
        <v>0.0189</v>
      </c>
      <c r="K27" s="35">
        <f>'[1]липень'!J22</f>
        <v>0.014</v>
      </c>
      <c r="L27" s="35">
        <f>'[1]липень'!K22</f>
        <v>0.0122</v>
      </c>
      <c r="M27" s="35">
        <f>'[1]липень'!L22</f>
        <v>0.7214</v>
      </c>
      <c r="N27" s="35">
        <f>'[1]липень'!M22</f>
        <v>0.1643</v>
      </c>
      <c r="O27" s="35">
        <f>'[1]липень'!N22</f>
        <v>0.7002</v>
      </c>
      <c r="P27" s="35">
        <f>'[1]липень'!O22</f>
        <v>34.3009</v>
      </c>
      <c r="Q27" s="36">
        <f>'[1]липень'!P22</f>
        <v>8192.629215630077</v>
      </c>
      <c r="R27" s="35">
        <f>'[1]липень'!Q22</f>
        <v>38.0347</v>
      </c>
      <c r="S27" s="36">
        <f>'[1]липень'!R22</f>
        <v>9084.432024457821</v>
      </c>
      <c r="T27" s="35">
        <f>'[1]липень'!S22</f>
        <v>49.8857</v>
      </c>
      <c r="U27" s="41" t="str">
        <f>'[1]липень'!T22</f>
        <v>-20,4</v>
      </c>
      <c r="V27" s="41" t="str">
        <f>'[1]липень'!U22</f>
        <v>-18,9</v>
      </c>
      <c r="W27" s="40"/>
      <c r="X27" s="37"/>
      <c r="Y27" s="37"/>
      <c r="AA27" s="3">
        <f t="shared" si="0"/>
        <v>99.99990000000003</v>
      </c>
      <c r="AB27" s="26" t="str">
        <f t="shared" si="1"/>
        <v> </v>
      </c>
      <c r="AC27"/>
    </row>
    <row r="28" spans="2:29" ht="12.75">
      <c r="B28" s="11">
        <v>13</v>
      </c>
      <c r="C28" s="35">
        <f>'[1]липень'!B23</f>
        <v>95.913</v>
      </c>
      <c r="D28" s="35">
        <f>'[1]липень'!C23</f>
        <v>2.1525</v>
      </c>
      <c r="E28" s="35">
        <f>'[1]липень'!D23</f>
        <v>0.6963</v>
      </c>
      <c r="F28" s="35">
        <f>'[1]липень'!E23</f>
        <v>0.1164</v>
      </c>
      <c r="G28" s="35">
        <f>'[1]липень'!F23</f>
        <v>0.1169</v>
      </c>
      <c r="H28" s="35">
        <f>'[1]липень'!G23</f>
        <v>0.0014</v>
      </c>
      <c r="I28" s="35">
        <f>'[1]липень'!H23</f>
        <v>0.0257</v>
      </c>
      <c r="J28" s="35">
        <f>'[1]липень'!I23</f>
        <v>0.0196</v>
      </c>
      <c r="K28" s="35">
        <f>'[1]липень'!J23</f>
        <v>0.0144</v>
      </c>
      <c r="L28" s="35">
        <f>'[1]липень'!K23</f>
        <v>0.014</v>
      </c>
      <c r="M28" s="35">
        <f>'[1]липень'!L23</f>
        <v>0.7561</v>
      </c>
      <c r="N28" s="35">
        <f>'[1]липень'!M23</f>
        <v>0.1737</v>
      </c>
      <c r="O28" s="35">
        <f>'[1]липень'!N23</f>
        <v>0.7005</v>
      </c>
      <c r="P28" s="35">
        <f>'[1]липень'!O23</f>
        <v>34.288</v>
      </c>
      <c r="Q28" s="36">
        <f>'[1]липень'!P23</f>
        <v>8189.548103563581</v>
      </c>
      <c r="R28" s="35">
        <f>'[1]липень'!Q23</f>
        <v>38.0203</v>
      </c>
      <c r="S28" s="36">
        <f>'[1]липень'!R23</f>
        <v>9080.992643546384</v>
      </c>
      <c r="T28" s="35">
        <f>'[1]липень'!S23</f>
        <v>49.8544</v>
      </c>
      <c r="U28" s="41" t="str">
        <f>'[1]липень'!T23</f>
        <v>-19,0</v>
      </c>
      <c r="V28" s="41" t="str">
        <f>'[1]липень'!U23</f>
        <v>-17,6</v>
      </c>
      <c r="W28" s="39"/>
      <c r="X28" s="37"/>
      <c r="Y28" s="37"/>
      <c r="AA28" s="3">
        <f t="shared" si="0"/>
        <v>99.99999999999999</v>
      </c>
      <c r="AB28" s="26" t="str">
        <f t="shared" si="1"/>
        <v>ОК</v>
      </c>
      <c r="AC28"/>
    </row>
    <row r="29" spans="2:29" ht="12.75">
      <c r="B29" s="11">
        <v>14</v>
      </c>
      <c r="C29" s="35">
        <f>'[1]липень'!B24</f>
        <v>95.7602</v>
      </c>
      <c r="D29" s="35">
        <f>'[1]липень'!C24</f>
        <v>2.2588</v>
      </c>
      <c r="E29" s="35">
        <f>'[1]липень'!D24</f>
        <v>0.7366</v>
      </c>
      <c r="F29" s="35">
        <f>'[1]липень'!E24</f>
        <v>0.1243</v>
      </c>
      <c r="G29" s="35">
        <f>'[1]липень'!F24</f>
        <v>0.1261</v>
      </c>
      <c r="H29" s="35">
        <f>'[1]липень'!G24</f>
        <v>0.0016</v>
      </c>
      <c r="I29" s="35">
        <f>'[1]липень'!H24</f>
        <v>0.028</v>
      </c>
      <c r="J29" s="35">
        <f>'[1]липень'!I24</f>
        <v>0.0211</v>
      </c>
      <c r="K29" s="35">
        <f>'[1]липень'!J24</f>
        <v>0.0161</v>
      </c>
      <c r="L29" s="35">
        <f>'[1]липень'!K24</f>
        <v>0.0132</v>
      </c>
      <c r="M29" s="35">
        <f>'[1]липень'!L24</f>
        <v>0.7367</v>
      </c>
      <c r="N29" s="35">
        <f>'[1]липень'!M24</f>
        <v>0.1773</v>
      </c>
      <c r="O29" s="35">
        <f>'[1]липень'!N24</f>
        <v>0.702</v>
      </c>
      <c r="P29" s="35">
        <f>'[1]липень'!O24</f>
        <v>34.3619</v>
      </c>
      <c r="Q29" s="36">
        <f>'[1]липень'!P24</f>
        <v>8207.198815324353</v>
      </c>
      <c r="R29" s="35">
        <f>'[1]липень'!Q24</f>
        <v>38.0997</v>
      </c>
      <c r="S29" s="36">
        <f>'[1]липень'!R24</f>
        <v>9099.957007738607</v>
      </c>
      <c r="T29" s="35">
        <f>'[1]липень'!S24</f>
        <v>49.9057</v>
      </c>
      <c r="U29" s="41" t="str">
        <f>'[1]липень'!T24</f>
        <v>-17,9</v>
      </c>
      <c r="V29" s="41" t="str">
        <f>'[1]липень'!U24</f>
        <v>-16,6</v>
      </c>
      <c r="W29" s="40"/>
      <c r="X29" s="35"/>
      <c r="Y29" s="37"/>
      <c r="AA29" s="3">
        <f t="shared" si="0"/>
        <v>99.99999999999999</v>
      </c>
      <c r="AB29" s="26" t="str">
        <f t="shared" si="1"/>
        <v>ОК</v>
      </c>
      <c r="AC29"/>
    </row>
    <row r="30" spans="2:29" ht="12.75">
      <c r="B30" s="11">
        <v>15</v>
      </c>
      <c r="C30" s="35">
        <f>'[1]липень'!B25</f>
        <v>95.5864</v>
      </c>
      <c r="D30" s="35">
        <f>'[1]липень'!C25</f>
        <v>2.3383</v>
      </c>
      <c r="E30" s="35">
        <f>'[1]липень'!D25</f>
        <v>0.7467</v>
      </c>
      <c r="F30" s="35">
        <f>'[1]липень'!E25</f>
        <v>0.1205</v>
      </c>
      <c r="G30" s="35">
        <f>'[1]липень'!F25</f>
        <v>0.1238</v>
      </c>
      <c r="H30" s="35">
        <f>'[1]липень'!G25</f>
        <v>0.0013</v>
      </c>
      <c r="I30" s="35">
        <f>'[1]липень'!H25</f>
        <v>0.0275</v>
      </c>
      <c r="J30" s="35">
        <f>'[1]липень'!I25</f>
        <v>0.0215</v>
      </c>
      <c r="K30" s="35">
        <f>'[1]липень'!J25</f>
        <v>0.016</v>
      </c>
      <c r="L30" s="35">
        <f>'[1]липень'!K25</f>
        <v>0.0166</v>
      </c>
      <c r="M30" s="35">
        <f>'[1]липень'!L25</f>
        <v>0.7979</v>
      </c>
      <c r="N30" s="35">
        <f>'[1]липень'!M25</f>
        <v>0.2034</v>
      </c>
      <c r="O30" s="35">
        <f>'[1]липень'!N25</f>
        <v>0.7031</v>
      </c>
      <c r="P30" s="35">
        <f>'[1]липень'!O25</f>
        <v>34.3525</v>
      </c>
      <c r="Q30" s="36">
        <f>'[1]липень'!P25</f>
        <v>8204.953663896054</v>
      </c>
      <c r="R30" s="35">
        <f>'[1]липень'!Q25</f>
        <v>38.0885</v>
      </c>
      <c r="S30" s="36">
        <f>'[1]липень'!R25</f>
        <v>9097.28193369638</v>
      </c>
      <c r="T30" s="35">
        <f>'[1]липень'!S25</f>
        <v>49.852</v>
      </c>
      <c r="U30" s="41" t="str">
        <f>'[1]липень'!T25</f>
        <v>-17,6</v>
      </c>
      <c r="V30" s="41">
        <f>'[1]липень'!U25</f>
        <v>-16.5</v>
      </c>
      <c r="W30" s="39"/>
      <c r="X30" s="37"/>
      <c r="Y30" s="37"/>
      <c r="AA30" s="3">
        <f t="shared" si="0"/>
        <v>99.99990000000003</v>
      </c>
      <c r="AB30" s="26" t="str">
        <f t="shared" si="1"/>
        <v> </v>
      </c>
      <c r="AC30"/>
    </row>
    <row r="31" spans="2:29" ht="13.5">
      <c r="B31" s="13">
        <v>16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36"/>
      <c r="R31" s="36"/>
      <c r="S31" s="36"/>
      <c r="T31" s="36"/>
      <c r="U31" s="80"/>
      <c r="V31" s="41"/>
      <c r="W31" s="32"/>
      <c r="X31" s="32"/>
      <c r="Y31" s="12"/>
      <c r="AA31" s="3">
        <f t="shared" si="0"/>
        <v>0</v>
      </c>
      <c r="AB31" s="26" t="str">
        <f t="shared" si="1"/>
        <v> </v>
      </c>
      <c r="AC31"/>
    </row>
    <row r="32" spans="2:29" ht="13.5">
      <c r="B32" s="13">
        <v>17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6"/>
      <c r="R32" s="36"/>
      <c r="S32" s="36"/>
      <c r="T32" s="36"/>
      <c r="U32" s="80"/>
      <c r="V32" s="80"/>
      <c r="W32" s="32"/>
      <c r="X32" s="32"/>
      <c r="Y32" s="12"/>
      <c r="AA32" s="3">
        <f t="shared" si="0"/>
        <v>0</v>
      </c>
      <c r="AB32" s="26" t="str">
        <f t="shared" si="1"/>
        <v> </v>
      </c>
      <c r="AC32"/>
    </row>
    <row r="33" spans="2:29" ht="12.75">
      <c r="B33" s="13">
        <v>18</v>
      </c>
      <c r="C33" s="35">
        <f>'[1]липень'!B26</f>
        <v>95.7348</v>
      </c>
      <c r="D33" s="35">
        <f>'[1]липень'!C26</f>
        <v>2.2203</v>
      </c>
      <c r="E33" s="35">
        <f>'[1]липень'!D26</f>
        <v>0.7161</v>
      </c>
      <c r="F33" s="35">
        <f>'[1]липень'!E26</f>
        <v>0.1131</v>
      </c>
      <c r="G33" s="35">
        <f>'[1]липень'!F26</f>
        <v>0.1141</v>
      </c>
      <c r="H33" s="35">
        <f>'[1]липень'!G26</f>
        <v>0.0012</v>
      </c>
      <c r="I33" s="35">
        <f>'[1]липень'!H26</f>
        <v>0.0253</v>
      </c>
      <c r="J33" s="35">
        <f>'[1]липень'!I26</f>
        <v>0.0205</v>
      </c>
      <c r="K33" s="35">
        <f>'[1]липень'!J26</f>
        <v>0.0146</v>
      </c>
      <c r="L33" s="35">
        <f>'[1]липень'!K26</f>
        <v>0.0151</v>
      </c>
      <c r="M33" s="35">
        <f>'[1]липень'!L26</f>
        <v>0.8222</v>
      </c>
      <c r="N33" s="35">
        <f>'[1]липень'!M26</f>
        <v>0.2028</v>
      </c>
      <c r="O33" s="35">
        <f>'[1]липень'!N26</f>
        <v>0.7017</v>
      </c>
      <c r="P33" s="35">
        <f>'[1]липень'!O26</f>
        <v>34.2795</v>
      </c>
      <c r="Q33" s="36">
        <f>'[1]липень'!P26</f>
        <v>8187.517913442247</v>
      </c>
      <c r="R33" s="35">
        <f>'[1]липень'!Q26</f>
        <v>38.01</v>
      </c>
      <c r="S33" s="36">
        <f>'[1]липень'!R26</f>
        <v>9078.53253081112</v>
      </c>
      <c r="T33" s="35">
        <f>'[1]липень'!S26</f>
        <v>49.7979</v>
      </c>
      <c r="U33" s="41" t="str">
        <f>'[1]липень'!T26</f>
        <v>-17,1</v>
      </c>
      <c r="V33" s="41">
        <f>'[1]липень'!U26</f>
        <v>-15.5</v>
      </c>
      <c r="W33" s="38" t="s">
        <v>47</v>
      </c>
      <c r="X33" s="32"/>
      <c r="Y33" s="12"/>
      <c r="AA33" s="3">
        <f t="shared" si="0"/>
        <v>100.00009999999999</v>
      </c>
      <c r="AB33" s="26" t="str">
        <f t="shared" si="1"/>
        <v> </v>
      </c>
      <c r="AC33"/>
    </row>
    <row r="34" spans="2:29" ht="12.75">
      <c r="B34" s="13">
        <v>19</v>
      </c>
      <c r="C34" s="35">
        <f>'[1]липень'!B27</f>
        <v>95.5582</v>
      </c>
      <c r="D34" s="35">
        <f>'[1]липень'!C27</f>
        <v>2.3295</v>
      </c>
      <c r="E34" s="35">
        <f>'[1]липень'!D27</f>
        <v>0.7476</v>
      </c>
      <c r="F34" s="35">
        <f>'[1]липень'!E27</f>
        <v>0.1188</v>
      </c>
      <c r="G34" s="35">
        <f>'[1]липень'!F27</f>
        <v>0.1197</v>
      </c>
      <c r="H34" s="35">
        <f>'[1]липень'!G27</f>
        <v>0.0013</v>
      </c>
      <c r="I34" s="35">
        <f>'[1]липень'!H27</f>
        <v>0.0265</v>
      </c>
      <c r="J34" s="35">
        <f>'[1]липень'!I27</f>
        <v>0.02</v>
      </c>
      <c r="K34" s="35">
        <f>'[1]липень'!J27</f>
        <v>0.0147</v>
      </c>
      <c r="L34" s="35">
        <f>'[1]липень'!K27</f>
        <v>0.0164</v>
      </c>
      <c r="M34" s="35">
        <f>'[1]липень'!L27</f>
        <v>0.8327</v>
      </c>
      <c r="N34" s="35">
        <f>'[1]липень'!M27</f>
        <v>0.2147</v>
      </c>
      <c r="O34" s="35">
        <f>'[1]липень'!N27</f>
        <v>0.7031</v>
      </c>
      <c r="P34" s="35">
        <f>'[1]липень'!O27</f>
        <v>34.3264</v>
      </c>
      <c r="Q34" s="36">
        <f>'[1]липень'!P27</f>
        <v>8198.719785994077</v>
      </c>
      <c r="R34" s="35">
        <f>'[1]липень'!Q27</f>
        <v>38.0599</v>
      </c>
      <c r="S34" s="36">
        <f>'[1]липень'!R27</f>
        <v>9090.450941052834</v>
      </c>
      <c r="T34" s="35">
        <f>'[1]липень'!S27</f>
        <v>49.8124</v>
      </c>
      <c r="U34" s="41" t="str">
        <f>'[1]липень'!T27</f>
        <v>-15,2</v>
      </c>
      <c r="V34" s="41">
        <f>'[1]липень'!U27</f>
        <v>-12.8</v>
      </c>
      <c r="W34" s="32"/>
      <c r="X34" s="32"/>
      <c r="Y34" s="12"/>
      <c r="AA34" s="3">
        <f t="shared" si="0"/>
        <v>100.00009999999999</v>
      </c>
      <c r="AB34" s="26" t="str">
        <f t="shared" si="1"/>
        <v> </v>
      </c>
      <c r="AC34"/>
    </row>
    <row r="35" spans="2:29" ht="12.75">
      <c r="B35" s="13">
        <v>20</v>
      </c>
      <c r="C35" s="35">
        <f>'[1]липень'!B28</f>
        <v>95.5498</v>
      </c>
      <c r="D35" s="35">
        <f>'[1]липень'!C28</f>
        <v>2.3294</v>
      </c>
      <c r="E35" s="35">
        <f>'[1]липень'!D28</f>
        <v>0.7522</v>
      </c>
      <c r="F35" s="35">
        <f>'[1]липень'!E28</f>
        <v>0.12</v>
      </c>
      <c r="G35" s="35">
        <f>'[1]липень'!F28</f>
        <v>0.1216</v>
      </c>
      <c r="H35" s="35">
        <f>'[1]липень'!G28</f>
        <v>0.0013</v>
      </c>
      <c r="I35" s="35">
        <f>'[1]липень'!H28</f>
        <v>0.0272</v>
      </c>
      <c r="J35" s="35">
        <f>'[1]липень'!I28</f>
        <v>0.0209</v>
      </c>
      <c r="K35" s="35">
        <f>'[1]липень'!J28</f>
        <v>0.0162</v>
      </c>
      <c r="L35" s="35">
        <f>'[1]липень'!K28</f>
        <v>0.0122</v>
      </c>
      <c r="M35" s="35">
        <f>'[1]липень'!L28</f>
        <v>0.8349</v>
      </c>
      <c r="N35" s="35">
        <f>'[1]липень'!M28</f>
        <v>0.2142</v>
      </c>
      <c r="O35" s="35">
        <f>'[1]липень'!N28</f>
        <v>0.7033</v>
      </c>
      <c r="P35" s="35">
        <f>'[1]липень'!O28</f>
        <v>34.3357</v>
      </c>
      <c r="Q35" s="36">
        <f>'[1]липень'!P28</f>
        <v>8200.941052832713</v>
      </c>
      <c r="R35" s="35">
        <f>'[1]липень'!Q28</f>
        <v>38.0699</v>
      </c>
      <c r="S35" s="36">
        <f>'[1]липень'!R28</f>
        <v>9092.839400019107</v>
      </c>
      <c r="T35" s="35">
        <f>'[1]липень'!S28</f>
        <v>49.8196</v>
      </c>
      <c r="U35" s="41" t="str">
        <f>'[1]липень'!T28</f>
        <v>-10,2</v>
      </c>
      <c r="V35" s="41">
        <f>'[1]липень'!U28</f>
        <v>-9.1</v>
      </c>
      <c r="W35" s="32"/>
      <c r="X35" s="32"/>
      <c r="Y35" s="12"/>
      <c r="AA35" s="3">
        <f t="shared" si="0"/>
        <v>99.99990000000003</v>
      </c>
      <c r="AB35" s="26" t="str">
        <f t="shared" si="1"/>
        <v> </v>
      </c>
      <c r="AC35"/>
    </row>
    <row r="36" spans="2:29" ht="12.75">
      <c r="B36" s="13">
        <v>21</v>
      </c>
      <c r="C36" s="35">
        <f>'[1]липень'!B29</f>
        <v>95.5198</v>
      </c>
      <c r="D36" s="35">
        <f>'[1]липень'!C29</f>
        <v>2.3521</v>
      </c>
      <c r="E36" s="35">
        <f>'[1]липень'!D29</f>
        <v>0.7547</v>
      </c>
      <c r="F36" s="35">
        <f>'[1]липень'!E29</f>
        <v>0.1196</v>
      </c>
      <c r="G36" s="35">
        <f>'[1]липень'!F29</f>
        <v>0.1203</v>
      </c>
      <c r="H36" s="35">
        <f>'[1]липень'!G29</f>
        <v>0.0013</v>
      </c>
      <c r="I36" s="35">
        <f>'[1]липень'!H29</f>
        <v>0.0268</v>
      </c>
      <c r="J36" s="35">
        <f>'[1]липень'!I29</f>
        <v>0.0207</v>
      </c>
      <c r="K36" s="35">
        <f>'[1]липень'!J29</f>
        <v>0.0159</v>
      </c>
      <c r="L36" s="35">
        <f>'[1]липень'!K29</f>
        <v>0.0122</v>
      </c>
      <c r="M36" s="35">
        <f>'[1]липень'!L29</f>
        <v>0.8396</v>
      </c>
      <c r="N36" s="35">
        <f>'[1]липень'!M29</f>
        <v>0.2169</v>
      </c>
      <c r="O36" s="35">
        <f>'[1]липень'!N29</f>
        <v>0.7035</v>
      </c>
      <c r="P36" s="35">
        <f>'[1]липень'!O29</f>
        <v>34.338</v>
      </c>
      <c r="Q36" s="36">
        <f>'[1]липень'!P29</f>
        <v>8201.490398394955</v>
      </c>
      <c r="R36" s="35">
        <f>'[1]липень'!Q29</f>
        <v>38.0723</v>
      </c>
      <c r="S36" s="36">
        <f>'[1]липень'!R29</f>
        <v>9093.412630171013</v>
      </c>
      <c r="T36" s="35">
        <f>'[1]липень'!S29</f>
        <v>49.8169</v>
      </c>
      <c r="U36" s="41" t="str">
        <f>'[1]липень'!T29</f>
        <v>-13,6</v>
      </c>
      <c r="V36" s="41" t="str">
        <f>'[1]липень'!U29</f>
        <v>-12,3</v>
      </c>
      <c r="W36" s="32"/>
      <c r="X36" s="32"/>
      <c r="Y36" s="12"/>
      <c r="AA36" s="3">
        <f t="shared" si="0"/>
        <v>99.99990000000003</v>
      </c>
      <c r="AB36" s="26" t="str">
        <f t="shared" si="1"/>
        <v> </v>
      </c>
      <c r="AC36"/>
    </row>
    <row r="37" spans="2:29" ht="12.75">
      <c r="B37" s="13">
        <v>22</v>
      </c>
      <c r="C37" s="35">
        <f>'[1]липень'!B30</f>
        <v>95.5227</v>
      </c>
      <c r="D37" s="35">
        <f>'[1]липень'!C30</f>
        <v>2.3527</v>
      </c>
      <c r="E37" s="35">
        <f>'[1]липень'!D30</f>
        <v>0.7567</v>
      </c>
      <c r="F37" s="35">
        <f>'[1]липень'!E30</f>
        <v>0.1203</v>
      </c>
      <c r="G37" s="35">
        <f>'[1]липень'!F30</f>
        <v>0.1213</v>
      </c>
      <c r="H37" s="35">
        <f>'[1]липень'!G30</f>
        <v>0.0013</v>
      </c>
      <c r="I37" s="35">
        <f>'[1]липень'!H30</f>
        <v>0.027</v>
      </c>
      <c r="J37" s="35">
        <f>'[1]липень'!I30</f>
        <v>0.0208</v>
      </c>
      <c r="K37" s="35">
        <f>'[1]липень'!J30</f>
        <v>0.016</v>
      </c>
      <c r="L37" s="35">
        <f>'[1]липень'!K30</f>
        <v>0.012</v>
      </c>
      <c r="M37" s="35">
        <f>'[1]липень'!L30</f>
        <v>0.8329</v>
      </c>
      <c r="N37" s="35">
        <f>'[1]липень'!M30</f>
        <v>0.2163</v>
      </c>
      <c r="O37" s="35">
        <f>'[1]липень'!N30</f>
        <v>0.7035</v>
      </c>
      <c r="P37" s="35">
        <f>'[1]липень'!O30</f>
        <v>34.3436</v>
      </c>
      <c r="Q37" s="36">
        <f>'[1]липень'!P30</f>
        <v>8202.82793541607</v>
      </c>
      <c r="R37" s="35">
        <f>'[1]липень'!Q30</f>
        <v>38.0784</v>
      </c>
      <c r="S37" s="36">
        <f>'[1]липень'!R30</f>
        <v>9094.869590140443</v>
      </c>
      <c r="T37" s="35">
        <f>'[1]липень'!S30</f>
        <v>49.8239</v>
      </c>
      <c r="U37" s="41">
        <f>'[1]липень'!T30</f>
        <v>-12.7</v>
      </c>
      <c r="V37" s="41">
        <f>'[1]липень'!U30</f>
        <v>-11.9</v>
      </c>
      <c r="W37" s="32"/>
      <c r="X37" s="32"/>
      <c r="Y37" s="12"/>
      <c r="AA37" s="3">
        <f t="shared" si="0"/>
        <v>100</v>
      </c>
      <c r="AB37" s="26" t="str">
        <f t="shared" si="1"/>
        <v>ОК</v>
      </c>
      <c r="AC37"/>
    </row>
    <row r="38" spans="2:29" ht="13.5">
      <c r="B38" s="13">
        <v>23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36"/>
      <c r="R38" s="36"/>
      <c r="S38" s="36"/>
      <c r="T38" s="36"/>
      <c r="U38" s="41"/>
      <c r="V38" s="80"/>
      <c r="W38" s="32"/>
      <c r="X38" s="32"/>
      <c r="Y38" s="12"/>
      <c r="AA38" s="3">
        <f t="shared" si="0"/>
        <v>0</v>
      </c>
      <c r="AB38" s="26" t="str">
        <f t="shared" si="1"/>
        <v> </v>
      </c>
      <c r="AC38"/>
    </row>
    <row r="39" spans="2:29" ht="13.5">
      <c r="B39" s="13">
        <v>24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  <c r="Q39" s="36"/>
      <c r="R39" s="36"/>
      <c r="S39" s="36"/>
      <c r="T39" s="36"/>
      <c r="U39" s="80"/>
      <c r="V39" s="80"/>
      <c r="W39" s="38"/>
      <c r="X39" s="33"/>
      <c r="Y39" s="33"/>
      <c r="AA39" s="3">
        <f t="shared" si="0"/>
        <v>0</v>
      </c>
      <c r="AB39" s="26" t="str">
        <f t="shared" si="1"/>
        <v> </v>
      </c>
      <c r="AC39"/>
    </row>
    <row r="40" spans="2:29" ht="12.75">
      <c r="B40" s="13">
        <v>25</v>
      </c>
      <c r="C40" s="35">
        <f>'[1]липень'!B31</f>
        <v>95.5848</v>
      </c>
      <c r="D40" s="35">
        <f>'[1]липень'!C31</f>
        <v>2.3035</v>
      </c>
      <c r="E40" s="35">
        <f>'[1]липень'!D31</f>
        <v>0.7408</v>
      </c>
      <c r="F40" s="35">
        <f>'[1]липень'!E31</f>
        <v>0.1184</v>
      </c>
      <c r="G40" s="35">
        <f>'[1]липень'!F31</f>
        <v>0.1201</v>
      </c>
      <c r="H40" s="35">
        <f>'[1]липень'!G31</f>
        <v>0.0013</v>
      </c>
      <c r="I40" s="35">
        <f>'[1]липень'!H31</f>
        <v>0.027</v>
      </c>
      <c r="J40" s="35">
        <f>'[1]липень'!I31</f>
        <v>0.0212</v>
      </c>
      <c r="K40" s="35">
        <f>'[1]липень'!J31</f>
        <v>0.0163</v>
      </c>
      <c r="L40" s="35">
        <f>'[1]липень'!K31</f>
        <v>0.0124</v>
      </c>
      <c r="M40" s="35">
        <f>'[1]липень'!L31</f>
        <v>0.8418</v>
      </c>
      <c r="N40" s="35">
        <f>'[1]липень'!M31</f>
        <v>0.2124</v>
      </c>
      <c r="O40" s="35">
        <f>'[1]липень'!N31</f>
        <v>0.703</v>
      </c>
      <c r="P40" s="35">
        <f>'[1]липень'!O31</f>
        <v>34.3189</v>
      </c>
      <c r="Q40" s="36">
        <f>'[1]липень'!P31</f>
        <v>8196.92844176937</v>
      </c>
      <c r="R40" s="35">
        <f>'[1]липень'!Q31</f>
        <v>38.0519</v>
      </c>
      <c r="S40" s="36">
        <f>'[1]липень'!R31</f>
        <v>9088.540173879814</v>
      </c>
      <c r="T40" s="35">
        <f>'[1]липень'!S31</f>
        <v>49.8074</v>
      </c>
      <c r="U40" s="41" t="str">
        <f>'[1]липень'!T31</f>
        <v>-10,6</v>
      </c>
      <c r="V40" s="41" t="str">
        <f>'[1]липень'!U31</f>
        <v>-10,4</v>
      </c>
      <c r="W40" s="40"/>
      <c r="X40" s="32"/>
      <c r="Y40" s="12"/>
      <c r="AA40" s="3">
        <f t="shared" si="0"/>
        <v>99.99999999999999</v>
      </c>
      <c r="AB40" s="26" t="str">
        <f t="shared" si="1"/>
        <v>ОК</v>
      </c>
      <c r="AC40"/>
    </row>
    <row r="41" spans="2:29" ht="12.75">
      <c r="B41" s="13">
        <v>26</v>
      </c>
      <c r="C41" s="35">
        <f>'[1]липень'!B32</f>
        <v>95.9025</v>
      </c>
      <c r="D41" s="35">
        <f>'[1]липень'!C32</f>
        <v>2.1483</v>
      </c>
      <c r="E41" s="35">
        <f>'[1]липень'!D32</f>
        <v>0.6933</v>
      </c>
      <c r="F41" s="35">
        <f>'[1]липень'!E32</f>
        <v>0.1162</v>
      </c>
      <c r="G41" s="35">
        <f>'[1]липень'!F32</f>
        <v>0.1169</v>
      </c>
      <c r="H41" s="35">
        <f>'[1]липень'!G32</f>
        <v>0.0015</v>
      </c>
      <c r="I41" s="35">
        <f>'[1]липень'!H32</f>
        <v>0.0264</v>
      </c>
      <c r="J41" s="35">
        <f>'[1]липень'!I32</f>
        <v>0.0205</v>
      </c>
      <c r="K41" s="35">
        <f>'[1]липень'!J32</f>
        <v>0.0167</v>
      </c>
      <c r="L41" s="35">
        <f>'[1]липень'!K32</f>
        <v>0.0129</v>
      </c>
      <c r="M41" s="35">
        <f>'[1]липень'!L32</f>
        <v>0.7677</v>
      </c>
      <c r="N41" s="35">
        <f>'[1]липень'!M32</f>
        <v>0.177</v>
      </c>
      <c r="O41" s="35">
        <f>'[1]липень'!N32</f>
        <v>0.7006</v>
      </c>
      <c r="P41" s="35">
        <f>'[1]липень'!O32</f>
        <v>34.2853</v>
      </c>
      <c r="Q41" s="36">
        <f>'[1]липень'!P32</f>
        <v>8188.903219642688</v>
      </c>
      <c r="R41" s="35">
        <f>'[1]липень'!Q32</f>
        <v>38.0173</v>
      </c>
      <c r="S41" s="36">
        <f>'[1]липень'!R32</f>
        <v>9080.276105856501</v>
      </c>
      <c r="T41" s="35">
        <f>'[1]липень'!S32</f>
        <v>49.8456</v>
      </c>
      <c r="U41" s="41">
        <f>'[1]липень'!T32</f>
        <v>-12.9</v>
      </c>
      <c r="V41" s="41" t="str">
        <f>'[1]липень'!U32</f>
        <v>-11,1</v>
      </c>
      <c r="W41" s="78"/>
      <c r="X41" s="32"/>
      <c r="Y41" s="12"/>
      <c r="AA41" s="3">
        <f t="shared" si="0"/>
        <v>99.99990000000001</v>
      </c>
      <c r="AB41" s="26" t="str">
        <f t="shared" si="1"/>
        <v> </v>
      </c>
      <c r="AC41"/>
    </row>
    <row r="42" spans="2:29" ht="12.75">
      <c r="B42" s="13">
        <v>27</v>
      </c>
      <c r="C42" s="35">
        <f>'[1]липень'!B33</f>
        <v>95.8537</v>
      </c>
      <c r="D42" s="35">
        <f>'[1]липень'!C33</f>
        <v>2.2047</v>
      </c>
      <c r="E42" s="35">
        <f>'[1]липень'!D33</f>
        <v>0.7077</v>
      </c>
      <c r="F42" s="35">
        <f>'[1]липень'!E33</f>
        <v>0.1192</v>
      </c>
      <c r="G42" s="35">
        <f>'[1]липень'!F33</f>
        <v>0.1197</v>
      </c>
      <c r="H42" s="35">
        <f>'[1]липень'!G33</f>
        <v>0.0015</v>
      </c>
      <c r="I42" s="35">
        <f>'[1]липень'!H33</f>
        <v>0.0269</v>
      </c>
      <c r="J42" s="35">
        <f>'[1]липень'!I33</f>
        <v>0.0206</v>
      </c>
      <c r="K42" s="35">
        <f>'[1]липень'!J33</f>
        <v>0.0166</v>
      </c>
      <c r="L42" s="35">
        <f>'[1]липень'!K33</f>
        <v>0.0139</v>
      </c>
      <c r="M42" s="35">
        <f>'[1]липень'!L33</f>
        <v>0.7416</v>
      </c>
      <c r="N42" s="35">
        <f>'[1]липень'!M33</f>
        <v>0.1741</v>
      </c>
      <c r="O42" s="35">
        <f>'[1]липень'!N33</f>
        <v>0.7011</v>
      </c>
      <c r="P42" s="35">
        <f>'[1]липень'!O33</f>
        <v>34.3218</v>
      </c>
      <c r="Q42" s="36">
        <f>'[1]липень'!P33</f>
        <v>8197.621094869592</v>
      </c>
      <c r="R42" s="35">
        <f>'[1]липень'!Q33</f>
        <v>38.0568</v>
      </c>
      <c r="S42" s="36">
        <f>'[1]липень'!R33</f>
        <v>9089.710518773289</v>
      </c>
      <c r="T42" s="35">
        <f>'[1]липень'!S33</f>
        <v>49.8813</v>
      </c>
      <c r="U42" s="41" t="str">
        <f>'[1]липень'!T33</f>
        <v>-13,5</v>
      </c>
      <c r="V42" s="41" t="str">
        <f>'[1]липень'!U33</f>
        <v>-11,6</v>
      </c>
      <c r="W42" s="78"/>
      <c r="X42" s="32"/>
      <c r="Y42" s="12"/>
      <c r="AA42" s="3">
        <f t="shared" si="0"/>
        <v>100.0002</v>
      </c>
      <c r="AB42" s="26" t="str">
        <f t="shared" si="1"/>
        <v> </v>
      </c>
      <c r="AC42"/>
    </row>
    <row r="43" spans="2:29" ht="12.75">
      <c r="B43" s="13">
        <v>28</v>
      </c>
      <c r="C43" s="35">
        <f>'[1]липень'!B34</f>
        <v>95.8156</v>
      </c>
      <c r="D43" s="35">
        <f>'[1]липень'!C34</f>
        <v>2.2402</v>
      </c>
      <c r="E43" s="35">
        <f>'[1]липень'!D34</f>
        <v>0.7215</v>
      </c>
      <c r="F43" s="35">
        <f>'[1]липень'!E34</f>
        <v>0.1218</v>
      </c>
      <c r="G43" s="35">
        <f>'[1]липень'!F34</f>
        <v>0.1224</v>
      </c>
      <c r="H43" s="35">
        <f>'[1]липень'!G34</f>
        <v>0.0015</v>
      </c>
      <c r="I43" s="35">
        <f>'[1]липень'!H34</f>
        <v>0.0277</v>
      </c>
      <c r="J43" s="35">
        <f>'[1]липень'!I34</f>
        <v>0.0211</v>
      </c>
      <c r="K43" s="35">
        <f>'[1]липень'!J34</f>
        <v>0.0176</v>
      </c>
      <c r="L43" s="35">
        <f>'[1]липень'!K34</f>
        <v>0.0128</v>
      </c>
      <c r="M43" s="35">
        <f>'[1]липень'!L34</f>
        <v>0.7239</v>
      </c>
      <c r="N43" s="35">
        <f>'[1]липень'!M34</f>
        <v>0.1738</v>
      </c>
      <c r="O43" s="35">
        <f>'[1]липень'!N34</f>
        <v>0.7015</v>
      </c>
      <c r="P43" s="35">
        <f>'[1]липень'!O34</f>
        <v>34.3515</v>
      </c>
      <c r="Q43" s="36">
        <f>'[1]липень'!P34</f>
        <v>8204.714817999427</v>
      </c>
      <c r="R43" s="35">
        <f>'[1]липень'!Q34</f>
        <v>38.0888</v>
      </c>
      <c r="S43" s="36">
        <f>'[1]липень'!R34</f>
        <v>9097.353587465366</v>
      </c>
      <c r="T43" s="35">
        <f>'[1]липень'!S34</f>
        <v>49.908</v>
      </c>
      <c r="U43" s="41">
        <f>'[1]липень'!T34</f>
        <v>-13</v>
      </c>
      <c r="V43" s="41">
        <f>'[1]липень'!U34</f>
        <v>-10.8</v>
      </c>
      <c r="W43" s="32"/>
      <c r="X43" s="32"/>
      <c r="Y43" s="12"/>
      <c r="AA43" s="3">
        <f t="shared" si="0"/>
        <v>99.9999</v>
      </c>
      <c r="AB43" s="26" t="str">
        <f t="shared" si="1"/>
        <v> </v>
      </c>
      <c r="AC43"/>
    </row>
    <row r="44" spans="2:29" ht="12.75" customHeight="1">
      <c r="B44" s="13">
        <v>29</v>
      </c>
      <c r="C44" s="35">
        <f>'[1]липень'!B35</f>
        <v>95.4384</v>
      </c>
      <c r="D44" s="35">
        <f>'[1]липень'!C35</f>
        <v>2.4269</v>
      </c>
      <c r="E44" s="35">
        <f>'[1]липень'!D35</f>
        <v>0.7956</v>
      </c>
      <c r="F44" s="35">
        <f>'[1]липень'!E35</f>
        <v>0.1279</v>
      </c>
      <c r="G44" s="35">
        <f>'[1]липень'!F35</f>
        <v>0.1282</v>
      </c>
      <c r="H44" s="35">
        <f>'[1]липень'!G35</f>
        <v>0.0014</v>
      </c>
      <c r="I44" s="35">
        <f>'[1]липень'!H35</f>
        <v>0.0291</v>
      </c>
      <c r="J44" s="35">
        <f>'[1]липень'!I35</f>
        <v>0.0221</v>
      </c>
      <c r="K44" s="35">
        <f>'[1]липень'!J35</f>
        <v>0.0183</v>
      </c>
      <c r="L44" s="35">
        <f>'[1]липень'!K35</f>
        <v>0.0131</v>
      </c>
      <c r="M44" s="35">
        <f>'[1]липень'!L35</f>
        <v>0.7829</v>
      </c>
      <c r="N44" s="35">
        <f>'[1]липень'!M35</f>
        <v>0.216</v>
      </c>
      <c r="O44" s="35">
        <f>'[1]липень'!N35</f>
        <v>0.7046</v>
      </c>
      <c r="P44" s="35">
        <f>'[1]липень'!O35</f>
        <v>34.4177</v>
      </c>
      <c r="Q44" s="36">
        <f>'[1]липень'!P35</f>
        <v>8220.526416356168</v>
      </c>
      <c r="R44" s="35">
        <f>'[1]липень'!Q35</f>
        <v>38.1584</v>
      </c>
      <c r="S44" s="36">
        <f>'[1]липень'!R35</f>
        <v>9113.977261870641</v>
      </c>
      <c r="T44" s="35">
        <f>'[1]липень'!S35</f>
        <v>49.8913</v>
      </c>
      <c r="U44" s="41">
        <f>'[1]липень'!T35</f>
        <v>-12.1</v>
      </c>
      <c r="V44" s="41">
        <f>'[1]липень'!U35</f>
        <v>-11.2</v>
      </c>
      <c r="W44" s="66"/>
      <c r="X44" s="35"/>
      <c r="Y44" s="37"/>
      <c r="AA44" s="3">
        <f t="shared" si="0"/>
        <v>99.99989999999998</v>
      </c>
      <c r="AB44" s="26" t="str">
        <f t="shared" si="1"/>
        <v> </v>
      </c>
      <c r="AC44"/>
    </row>
    <row r="45" spans="2:29" ht="12.75" customHeight="1">
      <c r="B45" s="13">
        <v>30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  <c r="Q45" s="36"/>
      <c r="R45" s="36"/>
      <c r="S45" s="36"/>
      <c r="T45" s="36"/>
      <c r="U45" s="37"/>
      <c r="V45" s="37"/>
      <c r="W45" s="32"/>
      <c r="X45" s="32"/>
      <c r="Y45" s="12"/>
      <c r="AA45" s="3">
        <f t="shared" si="0"/>
        <v>0</v>
      </c>
      <c r="AB45" s="26" t="str">
        <f t="shared" si="1"/>
        <v> </v>
      </c>
      <c r="AC45"/>
    </row>
    <row r="46" spans="2:29" ht="12.75" customHeight="1">
      <c r="B46" s="13">
        <v>31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36"/>
      <c r="R46" s="36"/>
      <c r="S46" s="36"/>
      <c r="T46" s="36"/>
      <c r="U46" s="41"/>
      <c r="V46" s="37"/>
      <c r="W46" s="78"/>
      <c r="X46" s="35"/>
      <c r="Y46" s="37"/>
      <c r="AA46" s="3">
        <f t="shared" si="0"/>
        <v>0</v>
      </c>
      <c r="AB46" s="26" t="str">
        <f t="shared" si="1"/>
        <v> </v>
      </c>
      <c r="AC46"/>
    </row>
    <row r="47" spans="3:29" ht="12.7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AA47" s="3"/>
      <c r="AB47" s="4"/>
      <c r="AC47"/>
    </row>
    <row r="48" spans="3:4" ht="12.75">
      <c r="C48" s="1"/>
      <c r="D48" s="1"/>
    </row>
    <row r="49" spans="3:25" ht="14.25">
      <c r="C49" s="50" t="s">
        <v>30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8"/>
      <c r="S49" s="58"/>
      <c r="T49" s="59"/>
      <c r="U49" s="51"/>
      <c r="V49" s="50" t="s">
        <v>60</v>
      </c>
      <c r="W49" s="50"/>
      <c r="X49" s="51"/>
      <c r="Y49" s="48"/>
    </row>
    <row r="50" spans="3:25" ht="12.75">
      <c r="C50" s="52"/>
      <c r="D50" s="53" t="s">
        <v>31</v>
      </c>
      <c r="E50" s="54"/>
      <c r="F50" s="54"/>
      <c r="G50" s="54"/>
      <c r="H50" s="54"/>
      <c r="I50" s="54"/>
      <c r="J50" s="52"/>
      <c r="K50" s="52"/>
      <c r="L50" s="55" t="s">
        <v>32</v>
      </c>
      <c r="M50" s="55"/>
      <c r="N50" s="55"/>
      <c r="O50" s="55"/>
      <c r="P50" s="55"/>
      <c r="Q50" s="52"/>
      <c r="S50" s="55" t="s">
        <v>0</v>
      </c>
      <c r="T50" s="56"/>
      <c r="U50" s="56"/>
      <c r="V50" s="52"/>
      <c r="W50" s="55" t="s">
        <v>14</v>
      </c>
      <c r="X50" s="56"/>
      <c r="Y50" s="49"/>
    </row>
    <row r="51" spans="3:25" ht="18" customHeight="1">
      <c r="C51" s="57" t="s">
        <v>33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58"/>
      <c r="T51" s="60"/>
      <c r="V51" s="57" t="str">
        <f>V49</f>
        <v>" 03 " серпня     2016 р.</v>
      </c>
      <c r="W51" s="57"/>
      <c r="Y51" s="22"/>
    </row>
    <row r="52" spans="3:25" ht="12.75">
      <c r="C52" s="52"/>
      <c r="D52" s="53" t="s">
        <v>34</v>
      </c>
      <c r="E52" s="54"/>
      <c r="F52" s="54"/>
      <c r="G52" s="54"/>
      <c r="H52" s="54"/>
      <c r="I52" s="54"/>
      <c r="J52" s="52"/>
      <c r="K52" s="52"/>
      <c r="L52" s="55" t="s">
        <v>32</v>
      </c>
      <c r="M52" s="55"/>
      <c r="N52" s="55"/>
      <c r="O52" s="55"/>
      <c r="P52" s="55"/>
      <c r="Q52" s="52"/>
      <c r="S52" s="55" t="s">
        <v>0</v>
      </c>
      <c r="V52" s="52"/>
      <c r="W52" s="55" t="s">
        <v>14</v>
      </c>
      <c r="Y52" s="49"/>
    </row>
    <row r="56" spans="3:10" ht="12.75">
      <c r="C56" s="34"/>
      <c r="D56" s="27"/>
      <c r="E56" s="27"/>
      <c r="F56" s="27"/>
      <c r="G56" s="27"/>
      <c r="H56" s="27"/>
      <c r="I56" s="27"/>
      <c r="J56" s="27"/>
    </row>
  </sheetData>
  <sheetProtection/>
  <mergeCells count="34">
    <mergeCell ref="B12:B15"/>
    <mergeCell ref="Y12:Y15"/>
    <mergeCell ref="W12:W15"/>
    <mergeCell ref="X12:X15"/>
    <mergeCell ref="S13:S15"/>
    <mergeCell ref="N13:N15"/>
    <mergeCell ref="A7:Y7"/>
    <mergeCell ref="A8:Y8"/>
    <mergeCell ref="B9:Y9"/>
    <mergeCell ref="K13:K15"/>
    <mergeCell ref="J13:J15"/>
    <mergeCell ref="G13:G15"/>
    <mergeCell ref="M13:M15"/>
    <mergeCell ref="T13:T15"/>
    <mergeCell ref="C47:Y47"/>
    <mergeCell ref="C13:C15"/>
    <mergeCell ref="E13:E15"/>
    <mergeCell ref="O13:O15"/>
    <mergeCell ref="I13:I15"/>
    <mergeCell ref="L13:L15"/>
    <mergeCell ref="P13:P15"/>
    <mergeCell ref="U12:U15"/>
    <mergeCell ref="D13:D15"/>
    <mergeCell ref="R13:R15"/>
    <mergeCell ref="H13:H15"/>
    <mergeCell ref="C12:N12"/>
    <mergeCell ref="V12:V15"/>
    <mergeCell ref="F13:F15"/>
    <mergeCell ref="Q13:Q15"/>
    <mergeCell ref="O12:T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SheetLayoutView="100" workbookViewId="0" topLeftCell="A33">
      <selection activeCell="G50" sqref="G50"/>
    </sheetView>
  </sheetViews>
  <sheetFormatPr defaultColWidth="9.00390625" defaultRowHeight="12.75"/>
  <cols>
    <col min="1" max="1" width="2.00390625" style="0" customWidth="1"/>
    <col min="2" max="6" width="15.75390625" style="0" customWidth="1"/>
    <col min="7" max="7" width="20.875" style="0" customWidth="1"/>
    <col min="8" max="8" width="7.625" style="0" customWidth="1"/>
    <col min="9" max="9" width="9.125" style="5" customWidth="1"/>
  </cols>
  <sheetData>
    <row r="1" spans="2:7" ht="12.75">
      <c r="B1" s="28"/>
      <c r="C1" s="28"/>
      <c r="D1" s="27"/>
      <c r="E1" s="27"/>
      <c r="G1" s="46"/>
    </row>
    <row r="2" spans="2:7" ht="12.75">
      <c r="B2" s="28"/>
      <c r="C2" s="28"/>
      <c r="D2" s="27"/>
      <c r="E2" s="27"/>
      <c r="G2" s="46"/>
    </row>
    <row r="3" spans="2:8" ht="12.75">
      <c r="B3" s="29"/>
      <c r="C3" s="29"/>
      <c r="D3" s="31"/>
      <c r="E3" s="31"/>
      <c r="G3" s="47"/>
      <c r="H3" s="2"/>
    </row>
    <row r="4" spans="2:8" ht="12.75">
      <c r="B4" s="28"/>
      <c r="C4" s="28"/>
      <c r="D4" s="31"/>
      <c r="E4" s="31"/>
      <c r="G4" s="46"/>
      <c r="H4" s="2"/>
    </row>
    <row r="5" spans="2:8" ht="15">
      <c r="B5" s="27"/>
      <c r="C5" s="42"/>
      <c r="D5" s="42"/>
      <c r="E5" s="42"/>
      <c r="G5" s="46"/>
      <c r="H5" s="16"/>
    </row>
    <row r="6" spans="1:8" ht="18" customHeight="1">
      <c r="A6" s="112" t="s">
        <v>57</v>
      </c>
      <c r="B6" s="112"/>
      <c r="C6" s="112"/>
      <c r="D6" s="112"/>
      <c r="E6" s="112"/>
      <c r="F6" s="112"/>
      <c r="G6" s="112"/>
      <c r="H6" s="61"/>
    </row>
    <row r="7" spans="1:8" ht="18" customHeight="1">
      <c r="A7" s="113" t="s">
        <v>41</v>
      </c>
      <c r="B7" s="113"/>
      <c r="C7" s="113"/>
      <c r="D7" s="113"/>
      <c r="E7" s="113"/>
      <c r="F7" s="113"/>
      <c r="G7" s="113"/>
      <c r="H7" s="62"/>
    </row>
    <row r="8" spans="1:8" ht="22.5" customHeight="1">
      <c r="A8" s="113" t="s">
        <v>42</v>
      </c>
      <c r="B8" s="113"/>
      <c r="C8" s="113"/>
      <c r="D8" s="113"/>
      <c r="E8" s="113"/>
      <c r="F8" s="113"/>
      <c r="G8" s="113"/>
      <c r="H8" s="69"/>
    </row>
    <row r="9" spans="1:8" ht="18" customHeight="1">
      <c r="A9" s="113" t="s">
        <v>58</v>
      </c>
      <c r="B9" s="113"/>
      <c r="C9" s="113"/>
      <c r="D9" s="113"/>
      <c r="E9" s="113"/>
      <c r="F9" s="113"/>
      <c r="G9" s="113"/>
      <c r="H9" s="62"/>
    </row>
    <row r="10" spans="2:8" ht="24" customHeight="1" hidden="1">
      <c r="B10" s="14"/>
      <c r="C10" s="15"/>
      <c r="D10" s="15"/>
      <c r="E10" s="15"/>
      <c r="F10" s="15"/>
      <c r="G10" s="15"/>
      <c r="H10" s="17"/>
    </row>
    <row r="11" spans="2:9" ht="19.5" customHeight="1">
      <c r="B11" s="106" t="s">
        <v>18</v>
      </c>
      <c r="C11" s="109" t="s">
        <v>23</v>
      </c>
      <c r="D11" s="110"/>
      <c r="E11" s="111"/>
      <c r="F11" s="100" t="s">
        <v>43</v>
      </c>
      <c r="G11" s="103" t="s">
        <v>44</v>
      </c>
      <c r="H11" s="18"/>
      <c r="I11"/>
    </row>
    <row r="12" spans="2:9" ht="18.75" customHeight="1">
      <c r="B12" s="107"/>
      <c r="C12" s="106" t="s">
        <v>35</v>
      </c>
      <c r="D12" s="106" t="s">
        <v>37</v>
      </c>
      <c r="E12" s="106" t="s">
        <v>36</v>
      </c>
      <c r="F12" s="101"/>
      <c r="G12" s="104"/>
      <c r="H12" s="18"/>
      <c r="I12"/>
    </row>
    <row r="13" spans="2:9" ht="22.5" customHeight="1">
      <c r="B13" s="107"/>
      <c r="C13" s="107"/>
      <c r="D13" s="107"/>
      <c r="E13" s="107"/>
      <c r="F13" s="101"/>
      <c r="G13" s="104"/>
      <c r="H13" s="18"/>
      <c r="I13"/>
    </row>
    <row r="14" spans="2:9" ht="10.5" customHeight="1" hidden="1">
      <c r="B14" s="115"/>
      <c r="C14" s="108"/>
      <c r="D14" s="108"/>
      <c r="E14" s="108"/>
      <c r="F14" s="102"/>
      <c r="G14" s="105"/>
      <c r="H14" s="18"/>
      <c r="I14"/>
    </row>
    <row r="15" spans="2:10" ht="15.75" customHeight="1">
      <c r="B15" s="70">
        <v>1</v>
      </c>
      <c r="C15" s="79">
        <v>339</v>
      </c>
      <c r="D15" s="79">
        <v>352</v>
      </c>
      <c r="E15" s="79">
        <v>2256</v>
      </c>
      <c r="F15" s="71">
        <f>SUM(C15:E15)</f>
        <v>2947</v>
      </c>
      <c r="G15" s="75">
        <f>IF(Паспорт!P16&gt;0,Паспорт!P16,G14)</f>
        <v>34.5597</v>
      </c>
      <c r="H15" s="19"/>
      <c r="I15" s="116" t="s">
        <v>26</v>
      </c>
      <c r="J15" s="116"/>
    </row>
    <row r="16" spans="2:10" ht="15.75">
      <c r="B16" s="70">
        <v>2</v>
      </c>
      <c r="C16" s="79">
        <v>345</v>
      </c>
      <c r="D16" s="79">
        <v>400</v>
      </c>
      <c r="E16" s="79">
        <v>2263</v>
      </c>
      <c r="F16" s="71">
        <f aca="true" t="shared" si="0" ref="F16:F43">SUM(C16:E16)</f>
        <v>3008</v>
      </c>
      <c r="G16" s="75">
        <f>IF(Паспорт!P17&gt;0,Паспорт!P17,G15)</f>
        <v>34.5548</v>
      </c>
      <c r="H16" s="19"/>
      <c r="I16" s="116"/>
      <c r="J16" s="116"/>
    </row>
    <row r="17" spans="2:10" ht="15.75">
      <c r="B17" s="70">
        <v>3</v>
      </c>
      <c r="C17" s="79">
        <v>333</v>
      </c>
      <c r="D17" s="79">
        <v>388</v>
      </c>
      <c r="E17" s="79">
        <v>2279</v>
      </c>
      <c r="F17" s="71">
        <f t="shared" si="0"/>
        <v>3000</v>
      </c>
      <c r="G17" s="75">
        <f>IF(Паспорт!P18&gt;0,Паспорт!P18,G16)</f>
        <v>34.5548</v>
      </c>
      <c r="H17" s="19"/>
      <c r="I17" s="116"/>
      <c r="J17" s="116"/>
    </row>
    <row r="18" spans="2:10" ht="15.75">
      <c r="B18" s="70">
        <v>4</v>
      </c>
      <c r="C18" s="79">
        <v>318</v>
      </c>
      <c r="D18" s="79">
        <v>374</v>
      </c>
      <c r="E18" s="79">
        <v>2198</v>
      </c>
      <c r="F18" s="71">
        <f t="shared" si="0"/>
        <v>2890</v>
      </c>
      <c r="G18" s="75">
        <f>IF(Паспорт!P19&gt;0,Паспорт!P19,G17)</f>
        <v>34.3757</v>
      </c>
      <c r="H18" s="19"/>
      <c r="I18" s="116"/>
      <c r="J18" s="116"/>
    </row>
    <row r="19" spans="2:10" ht="15.75">
      <c r="B19" s="70">
        <v>5</v>
      </c>
      <c r="C19" s="79">
        <v>354</v>
      </c>
      <c r="D19" s="79">
        <v>389</v>
      </c>
      <c r="E19" s="79">
        <v>2387</v>
      </c>
      <c r="F19" s="71">
        <f t="shared" si="0"/>
        <v>3130</v>
      </c>
      <c r="G19" s="75">
        <f>IF(Паспорт!P20&gt;0,Паспорт!P20,G18)</f>
        <v>34.4453</v>
      </c>
      <c r="H19" s="19"/>
      <c r="I19" s="116"/>
      <c r="J19" s="116"/>
    </row>
    <row r="20" spans="2:10" ht="15.75" customHeight="1">
      <c r="B20" s="70">
        <v>6</v>
      </c>
      <c r="C20" s="79">
        <v>344</v>
      </c>
      <c r="D20" s="79">
        <v>395</v>
      </c>
      <c r="E20" s="79">
        <v>2352</v>
      </c>
      <c r="F20" s="71">
        <f t="shared" si="0"/>
        <v>3091</v>
      </c>
      <c r="G20" s="75">
        <f>IF(Паспорт!P21&gt;0,Паспорт!P21,G19)</f>
        <v>34.383</v>
      </c>
      <c r="H20" s="19"/>
      <c r="I20" s="116"/>
      <c r="J20" s="116"/>
    </row>
    <row r="21" spans="2:10" ht="15.75">
      <c r="B21" s="70">
        <v>7</v>
      </c>
      <c r="C21" s="79">
        <v>336</v>
      </c>
      <c r="D21" s="79">
        <v>364</v>
      </c>
      <c r="E21" s="79">
        <v>2315</v>
      </c>
      <c r="F21" s="71">
        <f t="shared" si="0"/>
        <v>3015</v>
      </c>
      <c r="G21" s="75">
        <f>IF(Паспорт!P22&gt;0,Паспорт!P22,G20)</f>
        <v>34.406</v>
      </c>
      <c r="H21" s="19"/>
      <c r="I21" s="116"/>
      <c r="J21" s="116"/>
    </row>
    <row r="22" spans="2:10" ht="15.75">
      <c r="B22" s="70">
        <v>8</v>
      </c>
      <c r="C22" s="79">
        <v>353</v>
      </c>
      <c r="D22" s="79">
        <v>416</v>
      </c>
      <c r="E22" s="79">
        <v>2398</v>
      </c>
      <c r="F22" s="71">
        <f t="shared" si="0"/>
        <v>3167</v>
      </c>
      <c r="G22" s="75">
        <f>IF(Паспорт!P23&gt;0,Паспорт!P23,G21)</f>
        <v>34.3205</v>
      </c>
      <c r="H22" s="19"/>
      <c r="I22" s="116"/>
      <c r="J22" s="116"/>
    </row>
    <row r="23" spans="2:9" ht="15" customHeight="1">
      <c r="B23" s="70">
        <v>9</v>
      </c>
      <c r="C23" s="79">
        <v>386</v>
      </c>
      <c r="D23" s="79">
        <v>422</v>
      </c>
      <c r="E23" s="79">
        <v>2429</v>
      </c>
      <c r="F23" s="71">
        <f t="shared" si="0"/>
        <v>3237</v>
      </c>
      <c r="G23" s="75">
        <f>IF(Паспорт!P24&gt;0,Паспорт!P24,G22)</f>
        <v>34.3205</v>
      </c>
      <c r="H23" s="19"/>
      <c r="I23" s="25"/>
    </row>
    <row r="24" spans="2:9" ht="15.75">
      <c r="B24" s="70">
        <v>10</v>
      </c>
      <c r="C24" s="79">
        <v>392</v>
      </c>
      <c r="D24" s="79">
        <v>410</v>
      </c>
      <c r="E24" s="79">
        <v>2429</v>
      </c>
      <c r="F24" s="71">
        <f t="shared" si="0"/>
        <v>3231</v>
      </c>
      <c r="G24" s="75">
        <f>IF(Паспорт!P25&gt;0,Паспорт!P25,G23)</f>
        <v>34.3205</v>
      </c>
      <c r="H24" s="19"/>
      <c r="I24" s="25"/>
    </row>
    <row r="25" spans="2:9" ht="15.75">
      <c r="B25" s="70">
        <v>11</v>
      </c>
      <c r="C25" s="79">
        <v>334</v>
      </c>
      <c r="D25" s="79">
        <v>408</v>
      </c>
      <c r="E25" s="79">
        <v>2227</v>
      </c>
      <c r="F25" s="71">
        <f t="shared" si="0"/>
        <v>2969</v>
      </c>
      <c r="G25" s="75">
        <f>IF(Паспорт!P26&gt;0,Паспорт!P26,G24)</f>
        <v>34.352</v>
      </c>
      <c r="H25" s="19"/>
      <c r="I25" s="25"/>
    </row>
    <row r="26" spans="2:9" ht="15.75">
      <c r="B26" s="70">
        <v>12</v>
      </c>
      <c r="C26" s="79">
        <v>309</v>
      </c>
      <c r="D26" s="79">
        <v>382</v>
      </c>
      <c r="E26" s="79">
        <v>2006</v>
      </c>
      <c r="F26" s="71">
        <f t="shared" si="0"/>
        <v>2697</v>
      </c>
      <c r="G26" s="75">
        <f>IF(Паспорт!P27&gt;0,Паспорт!P27,G25)</f>
        <v>34.3009</v>
      </c>
      <c r="H26" s="19"/>
      <c r="I26" s="25"/>
    </row>
    <row r="27" spans="2:9" ht="15.75">
      <c r="B27" s="70">
        <v>13</v>
      </c>
      <c r="C27" s="79">
        <v>327</v>
      </c>
      <c r="D27" s="79">
        <v>387</v>
      </c>
      <c r="E27" s="79">
        <v>1977</v>
      </c>
      <c r="F27" s="71">
        <f t="shared" si="0"/>
        <v>2691</v>
      </c>
      <c r="G27" s="75">
        <f>IF(Паспорт!P28&gt;0,Паспорт!P28,G26)</f>
        <v>34.288</v>
      </c>
      <c r="H27" s="19"/>
      <c r="I27" s="25"/>
    </row>
    <row r="28" spans="2:9" ht="15.75">
      <c r="B28" s="70">
        <v>14</v>
      </c>
      <c r="C28" s="79">
        <v>302</v>
      </c>
      <c r="D28" s="79">
        <v>356</v>
      </c>
      <c r="E28" s="79">
        <v>1951</v>
      </c>
      <c r="F28" s="71">
        <f t="shared" si="0"/>
        <v>2609</v>
      </c>
      <c r="G28" s="75">
        <f>IF(Паспорт!P29&gt;0,Паспорт!P29,G27)</f>
        <v>34.3619</v>
      </c>
      <c r="H28" s="19"/>
      <c r="I28" s="25"/>
    </row>
    <row r="29" spans="2:9" ht="15.75">
      <c r="B29" s="70">
        <v>15</v>
      </c>
      <c r="C29" s="79">
        <v>305</v>
      </c>
      <c r="D29" s="79">
        <v>344</v>
      </c>
      <c r="E29" s="79">
        <v>1872</v>
      </c>
      <c r="F29" s="71">
        <f t="shared" si="0"/>
        <v>2521</v>
      </c>
      <c r="G29" s="75">
        <f>IF(Паспорт!P30&gt;0,Паспорт!P30,G28)</f>
        <v>34.3525</v>
      </c>
      <c r="H29" s="19"/>
      <c r="I29" s="25"/>
    </row>
    <row r="30" spans="2:9" ht="15.75">
      <c r="B30" s="72">
        <v>16</v>
      </c>
      <c r="C30" s="79">
        <v>306</v>
      </c>
      <c r="D30" s="79">
        <v>354</v>
      </c>
      <c r="E30" s="79">
        <v>1930</v>
      </c>
      <c r="F30" s="71">
        <f t="shared" si="0"/>
        <v>2590</v>
      </c>
      <c r="G30" s="75">
        <f>IF(Паспорт!P31&gt;0,Паспорт!P31,G29)</f>
        <v>34.3525</v>
      </c>
      <c r="H30" s="19"/>
      <c r="I30" s="25"/>
    </row>
    <row r="31" spans="2:9" ht="15.75">
      <c r="B31" s="72">
        <v>17</v>
      </c>
      <c r="C31" s="79">
        <v>327</v>
      </c>
      <c r="D31" s="79">
        <v>365</v>
      </c>
      <c r="E31" s="79">
        <v>1970</v>
      </c>
      <c r="F31" s="71">
        <f t="shared" si="0"/>
        <v>2662</v>
      </c>
      <c r="G31" s="75">
        <f>IF(Паспорт!P32&gt;0,Паспорт!P32,G30)</f>
        <v>34.3525</v>
      </c>
      <c r="H31" s="19"/>
      <c r="I31" s="25"/>
    </row>
    <row r="32" spans="2:9" ht="15.75">
      <c r="B32" s="72">
        <v>18</v>
      </c>
      <c r="C32" s="79">
        <v>268</v>
      </c>
      <c r="D32" s="79">
        <v>316</v>
      </c>
      <c r="E32" s="79">
        <v>1876</v>
      </c>
      <c r="F32" s="71">
        <f t="shared" si="0"/>
        <v>2460</v>
      </c>
      <c r="G32" s="75">
        <f>IF(Паспорт!P33&gt;0,Паспорт!P33,G31)</f>
        <v>34.2795</v>
      </c>
      <c r="H32" s="19"/>
      <c r="I32" s="25"/>
    </row>
    <row r="33" spans="2:9" ht="15.75">
      <c r="B33" s="72">
        <v>19</v>
      </c>
      <c r="C33" s="79">
        <v>307</v>
      </c>
      <c r="D33" s="79">
        <v>371</v>
      </c>
      <c r="E33" s="79">
        <v>2052</v>
      </c>
      <c r="F33" s="71">
        <f t="shared" si="0"/>
        <v>2730</v>
      </c>
      <c r="G33" s="75">
        <f>IF(Паспорт!P34&gt;0,Паспорт!P34,G32)</f>
        <v>34.3264</v>
      </c>
      <c r="H33" s="19"/>
      <c r="I33" s="25"/>
    </row>
    <row r="34" spans="2:9" ht="15.75">
      <c r="B34" s="72">
        <v>20</v>
      </c>
      <c r="C34" s="79">
        <v>352</v>
      </c>
      <c r="D34" s="79">
        <v>382</v>
      </c>
      <c r="E34" s="79">
        <v>2283</v>
      </c>
      <c r="F34" s="71">
        <f t="shared" si="0"/>
        <v>3017</v>
      </c>
      <c r="G34" s="75">
        <f>IF(Паспорт!P35&gt;0,Паспорт!P35,G33)</f>
        <v>34.3357</v>
      </c>
      <c r="H34" s="19"/>
      <c r="I34" s="25"/>
    </row>
    <row r="35" spans="2:9" ht="15.75">
      <c r="B35" s="72">
        <v>21</v>
      </c>
      <c r="C35" s="79">
        <v>341</v>
      </c>
      <c r="D35" s="79">
        <v>376</v>
      </c>
      <c r="E35" s="79">
        <v>2183</v>
      </c>
      <c r="F35" s="71">
        <f t="shared" si="0"/>
        <v>2900</v>
      </c>
      <c r="G35" s="75">
        <f>IF(Паспорт!P36&gt;0,Паспорт!P36,G34)</f>
        <v>34.338</v>
      </c>
      <c r="H35" s="19"/>
      <c r="I35" s="25"/>
    </row>
    <row r="36" spans="2:9" ht="15.75">
      <c r="B36" s="72">
        <v>22</v>
      </c>
      <c r="C36" s="79">
        <v>354</v>
      </c>
      <c r="D36" s="79">
        <v>442</v>
      </c>
      <c r="E36" s="79">
        <v>2249</v>
      </c>
      <c r="F36" s="71">
        <f t="shared" si="0"/>
        <v>3045</v>
      </c>
      <c r="G36" s="75">
        <f>IF(Паспорт!P37&gt;0,Паспорт!P37,G35)</f>
        <v>34.3436</v>
      </c>
      <c r="H36" s="19"/>
      <c r="I36" s="25"/>
    </row>
    <row r="37" spans="2:9" ht="15.75">
      <c r="B37" s="72">
        <v>23</v>
      </c>
      <c r="C37" s="79">
        <v>387</v>
      </c>
      <c r="D37" s="79">
        <v>410</v>
      </c>
      <c r="E37" s="79">
        <v>2297</v>
      </c>
      <c r="F37" s="71">
        <f t="shared" si="0"/>
        <v>3094</v>
      </c>
      <c r="G37" s="75">
        <f>IF(Паспорт!P38&gt;0,Паспорт!P38,G36)</f>
        <v>34.3436</v>
      </c>
      <c r="H37" s="19"/>
      <c r="I37" s="25"/>
    </row>
    <row r="38" spans="2:9" ht="15.75">
      <c r="B38" s="72">
        <v>24</v>
      </c>
      <c r="C38" s="79">
        <v>389</v>
      </c>
      <c r="D38" s="79">
        <v>411</v>
      </c>
      <c r="E38" s="79">
        <v>2476</v>
      </c>
      <c r="F38" s="71">
        <f t="shared" si="0"/>
        <v>3276</v>
      </c>
      <c r="G38" s="75">
        <f>IF(Паспорт!P39&gt;0,Паспорт!P39,G37)</f>
        <v>34.3436</v>
      </c>
      <c r="H38" s="19"/>
      <c r="I38" s="25"/>
    </row>
    <row r="39" spans="2:9" ht="15.75">
      <c r="B39" s="72">
        <v>25</v>
      </c>
      <c r="C39" s="79">
        <v>336</v>
      </c>
      <c r="D39" s="79">
        <v>366</v>
      </c>
      <c r="E39" s="79">
        <v>2026</v>
      </c>
      <c r="F39" s="71">
        <f t="shared" si="0"/>
        <v>2728</v>
      </c>
      <c r="G39" s="75">
        <f>IF(Паспорт!P40&gt;0,Паспорт!P40,G38)</f>
        <v>34.3189</v>
      </c>
      <c r="H39" s="19"/>
      <c r="I39" s="25"/>
    </row>
    <row r="40" spans="2:9" ht="15.75">
      <c r="B40" s="72">
        <v>26</v>
      </c>
      <c r="C40" s="79">
        <v>326</v>
      </c>
      <c r="D40" s="79">
        <v>362</v>
      </c>
      <c r="E40" s="79">
        <v>1962</v>
      </c>
      <c r="F40" s="71">
        <f t="shared" si="0"/>
        <v>2650</v>
      </c>
      <c r="G40" s="75">
        <f>IF(Паспорт!P41&gt;0,Паспорт!P41,G39)</f>
        <v>34.2853</v>
      </c>
      <c r="H40" s="19"/>
      <c r="I40" s="25"/>
    </row>
    <row r="41" spans="2:9" ht="15.75">
      <c r="B41" s="72">
        <v>27</v>
      </c>
      <c r="C41" s="79">
        <v>324</v>
      </c>
      <c r="D41" s="79">
        <v>362</v>
      </c>
      <c r="E41" s="79">
        <v>2065</v>
      </c>
      <c r="F41" s="71">
        <f t="shared" si="0"/>
        <v>2751</v>
      </c>
      <c r="G41" s="75">
        <f>IF(Паспорт!P42&gt;0,Паспорт!P42,G40)</f>
        <v>34.3218</v>
      </c>
      <c r="H41" s="19"/>
      <c r="I41" s="25"/>
    </row>
    <row r="42" spans="2:9" ht="15.75">
      <c r="B42" s="72">
        <v>28</v>
      </c>
      <c r="C42" s="79">
        <v>307</v>
      </c>
      <c r="D42" s="79">
        <v>376</v>
      </c>
      <c r="E42" s="79">
        <v>2049</v>
      </c>
      <c r="F42" s="71">
        <f t="shared" si="0"/>
        <v>2732</v>
      </c>
      <c r="G42" s="75">
        <f>IF(Паспорт!P43&gt;0,Паспорт!P43,G41)</f>
        <v>34.3515</v>
      </c>
      <c r="H42" s="19"/>
      <c r="I42" s="25"/>
    </row>
    <row r="43" spans="2:9" ht="12.75" customHeight="1">
      <c r="B43" s="72">
        <v>29</v>
      </c>
      <c r="C43" s="79">
        <v>330</v>
      </c>
      <c r="D43" s="79">
        <v>359</v>
      </c>
      <c r="E43" s="79">
        <v>1983</v>
      </c>
      <c r="F43" s="71">
        <f t="shared" si="0"/>
        <v>2672</v>
      </c>
      <c r="G43" s="75">
        <f>IF(Паспорт!P44&gt;0,Паспорт!P44,G42)</f>
        <v>34.4177</v>
      </c>
      <c r="H43" s="19"/>
      <c r="I43" s="25"/>
    </row>
    <row r="44" spans="2:9" ht="17.25" customHeight="1">
      <c r="B44" s="72">
        <v>30</v>
      </c>
      <c r="C44" s="79">
        <v>322</v>
      </c>
      <c r="D44" s="79">
        <v>376</v>
      </c>
      <c r="E44" s="79">
        <v>2100</v>
      </c>
      <c r="F44" s="71">
        <f>SUM(C44:E44)</f>
        <v>2798</v>
      </c>
      <c r="G44" s="75">
        <f>IF(Паспорт!P45&gt;0,Паспорт!P45,G43)</f>
        <v>34.4177</v>
      </c>
      <c r="H44" s="19"/>
      <c r="I44" s="25"/>
    </row>
    <row r="45" spans="2:9" ht="15.75" customHeight="1">
      <c r="B45" s="72">
        <v>31</v>
      </c>
      <c r="C45" s="79">
        <v>356</v>
      </c>
      <c r="D45" s="79">
        <v>374</v>
      </c>
      <c r="E45" s="79">
        <v>2216</v>
      </c>
      <c r="F45" s="71">
        <f>SUM(C45:E45)</f>
        <v>2946</v>
      </c>
      <c r="G45" s="75">
        <f>IF(Паспорт!P46&gt;0,Паспорт!P46,G44)</f>
        <v>34.4177</v>
      </c>
      <c r="H45" s="24"/>
      <c r="I45" s="25"/>
    </row>
    <row r="46" spans="2:10" ht="21.75" customHeight="1">
      <c r="B46" s="73" t="s">
        <v>24</v>
      </c>
      <c r="C46" s="67">
        <f>SUM(C15:C45)</f>
        <v>10409</v>
      </c>
      <c r="D46" s="67">
        <f>SUM(D15:D45)</f>
        <v>11789</v>
      </c>
      <c r="E46" s="67">
        <f>SUM(E15:E45)</f>
        <v>67056</v>
      </c>
      <c r="F46" s="68">
        <f>SUM(F15:F45)</f>
        <v>89254</v>
      </c>
      <c r="G46" s="76">
        <f>SUMPRODUCT(G15:G45,F15:F45)/SUM(F15:F45)</f>
        <v>34.37048849127209</v>
      </c>
      <c r="H46" s="23"/>
      <c r="I46" s="114" t="s">
        <v>25</v>
      </c>
      <c r="J46" s="114"/>
    </row>
    <row r="47" spans="2:9" ht="14.25" customHeight="1" hidden="1">
      <c r="B47" s="6">
        <v>31</v>
      </c>
      <c r="C47" s="8"/>
      <c r="D47" s="7"/>
      <c r="E47" s="7"/>
      <c r="F47" s="7"/>
      <c r="G47" s="7"/>
      <c r="H47" s="20"/>
      <c r="I47"/>
    </row>
    <row r="48" spans="3:9" ht="12.75">
      <c r="C48" s="89"/>
      <c r="D48" s="89"/>
      <c r="E48" s="89"/>
      <c r="F48" s="89"/>
      <c r="G48" s="89"/>
      <c r="H48" s="21"/>
      <c r="I48"/>
    </row>
    <row r="49" ht="12.75">
      <c r="C49" s="1"/>
    </row>
    <row r="50" spans="1:22" ht="15" customHeight="1">
      <c r="A50" s="59" t="s">
        <v>45</v>
      </c>
      <c r="B50" s="60"/>
      <c r="C50" s="58"/>
      <c r="D50" s="64"/>
      <c r="E50" s="60" t="s">
        <v>46</v>
      </c>
      <c r="F50" s="58"/>
      <c r="G50" s="74" t="str">
        <f>Паспорт!V49</f>
        <v>" 03 " серпня     2016 р.</v>
      </c>
      <c r="I50" s="57"/>
      <c r="J50" s="57"/>
      <c r="K50" s="57"/>
      <c r="L50" s="57"/>
      <c r="M50" s="57"/>
      <c r="N50" s="57"/>
      <c r="O50" s="57"/>
      <c r="P50" s="57"/>
      <c r="Q50" s="50"/>
      <c r="R50" s="58"/>
      <c r="V50" s="57"/>
    </row>
    <row r="51" spans="2:21" ht="12.75" customHeight="1">
      <c r="B51" s="53" t="s">
        <v>31</v>
      </c>
      <c r="E51" s="63" t="s">
        <v>32</v>
      </c>
      <c r="F51" s="65" t="s">
        <v>0</v>
      </c>
      <c r="G51" s="65" t="s">
        <v>14</v>
      </c>
      <c r="I51" s="52"/>
      <c r="J51" s="52"/>
      <c r="L51" s="55"/>
      <c r="M51" s="55"/>
      <c r="N51" s="55"/>
      <c r="O51" s="55"/>
      <c r="P51" s="52"/>
      <c r="U51" s="52"/>
    </row>
    <row r="52" spans="1:7" ht="18" customHeight="1">
      <c r="A52" s="59" t="s">
        <v>38</v>
      </c>
      <c r="B52" s="60"/>
      <c r="C52" s="9"/>
      <c r="D52" s="60"/>
      <c r="E52" s="64" t="s">
        <v>39</v>
      </c>
      <c r="F52" s="10"/>
      <c r="G52" s="74" t="str">
        <f>G50</f>
        <v>" 03 " серпня     2016 р.</v>
      </c>
    </row>
    <row r="53" spans="3:7" ht="12.75">
      <c r="C53" s="1"/>
      <c r="E53" s="63" t="s">
        <v>32</v>
      </c>
      <c r="F53" s="65" t="s">
        <v>0</v>
      </c>
      <c r="G53" s="65" t="s">
        <v>14</v>
      </c>
    </row>
  </sheetData>
  <sheetProtection/>
  <mergeCells count="14">
    <mergeCell ref="C48:G48"/>
    <mergeCell ref="I46:J46"/>
    <mergeCell ref="B11:B14"/>
    <mergeCell ref="C12:C14"/>
    <mergeCell ref="I15:J22"/>
    <mergeCell ref="E12:E14"/>
    <mergeCell ref="F11:F14"/>
    <mergeCell ref="G11:G14"/>
    <mergeCell ref="D12:D14"/>
    <mergeCell ref="C11:E11"/>
    <mergeCell ref="A6:G6"/>
    <mergeCell ref="A7:G7"/>
    <mergeCell ref="A8:G8"/>
    <mergeCell ref="A9:G9"/>
  </mergeCells>
  <printOptions horizontalCentered="1" verticalCentered="1"/>
  <pageMargins left="0.29" right="0.42" top="0.35433070866141736" bottom="0.35433070866141736" header="0.31496062992125984" footer="0.31496062992125984"/>
  <pageSetup horizontalDpi="600" verticalDpi="600" orientation="portrait" paperSize="9" scale="94" r:id="rId1"/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2016-08-02T10:42:51Z</cp:lastPrinted>
  <dcterms:created xsi:type="dcterms:W3CDTF">2010-01-29T08:37:16Z</dcterms:created>
  <dcterms:modified xsi:type="dcterms:W3CDTF">2016-08-02T10:42:59Z</dcterms:modified>
  <cp:category/>
  <cp:version/>
  <cp:contentType/>
  <cp:contentStatus/>
</cp:coreProperties>
</file>