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<sst xmlns="http://schemas.openxmlformats.org/spreadsheetml/2006/main" count="84" uniqueCount="67">
  <si>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</si>
  <si>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</si>
  <si>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</si>
  <si>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</si>
  <si>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</si>
  <si>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</si>
  <si>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</si>
  <si>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</si>
  <si>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</si>
  <si>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</si>
  <si>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</si>
  <si>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</si>
  <si>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</si>
  <si>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</si>
  <si>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</si>
  <si>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</si>
  <si>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</si>
  <si>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</si>
  <si>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</si>
  <si>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</si>
  <si>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</si>
  <si>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</si>
  <si>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</si>
  <si>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</si>
  <si>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</si>
  <si>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</si>
  <si>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</si>
  <si>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</si>
  <si>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</si>
  <si>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</si>
  <si>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</si>
  <si>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</si>
  <si>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</si>
  <si>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</si>
  <si>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</si>
  <si>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</si>
  <si>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</si>
  <si>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</si>
  <si>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</si>
  <si>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</si>
  <si>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</si>
  <si>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</si>
  <si>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</si>
  <si>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</si>
  <si>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</si>
  <si>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</si>
  <si>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</si>
  <si>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</si>
  <si>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</si>
  <si>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</si>
  <si>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</si>
  <si>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</si>
  <si>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Новоайдар,Михайлюки, Суворова,  Розквіт,Червоний Жовтень.</t>
    </r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</si>
  <si>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</si>
  <si>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</si>
  <si>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</si>
  <si>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</si>
  <si>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</si>
  <si>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</si>
  <si>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</si>
  <si>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Краснодарський край -Серпухов     за період з   01.07.2016р. по  31.07.2016р.</t>
  </si>
  <si>
    <t xml:space="preserve">Ю.О.Головко </t>
  </si>
  <si>
    <t xml:space="preserve">М.О.Єрьоменко </t>
  </si>
  <si>
    <t>* - перерахунок обсягів згідно акту</t>
  </si>
  <si>
    <t>1698 *</t>
  </si>
  <si>
    <t>755 *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</si>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</sst>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7" fillId="0" borderId="0" xfId="0" applyFont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2" fontId="89" fillId="0" borderId="12" xfId="0" applyNumberFormat="1" applyFont="1" applyBorder="1" applyAlignment="1">
      <alignment horizontal="center" vertical="center" wrapText="1"/>
    </xf>
    <xf numFmtId="1" fontId="90" fillId="0" borderId="13" xfId="0" applyNumberFormat="1" applyFont="1" applyBorder="1" applyAlignment="1">
      <alignment horizontal="center" wrapText="1"/>
    </xf>
    <xf numFmtId="1" fontId="90" fillId="0" borderId="13" xfId="0" applyNumberFormat="1" applyFont="1" applyBorder="1" applyAlignment="1">
      <alignment horizontal="center" vertical="center" wrapText="1"/>
    </xf>
    <xf numFmtId="1" fontId="91" fillId="0" borderId="11" xfId="0" applyNumberFormat="1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" fontId="96" fillId="0" borderId="11" xfId="0" applyNumberFormat="1" applyFont="1" applyBorder="1" applyAlignment="1">
      <alignment horizontal="center"/>
    </xf>
    <xf numFmtId="2" fontId="9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9" fontId="96" fillId="0" borderId="11" xfId="0" applyNumberFormat="1" applyFont="1" applyBorder="1" applyAlignment="1">
      <alignment horizontal="center"/>
    </xf>
    <xf numFmtId="179" fontId="96" fillId="0" borderId="11" xfId="0" applyNumberFormat="1" applyFont="1" applyBorder="1" applyAlignment="1">
      <alignment horizontal="center" wrapText="1"/>
    </xf>
    <xf numFmtId="179" fontId="2" fillId="0" borderId="11" xfId="0" applyNumberFormat="1" applyFont="1" applyBorder="1" applyAlignment="1">
      <alignment horizontal="center" wrapText="1"/>
    </xf>
    <xf numFmtId="2" fontId="96" fillId="0" borderId="11" xfId="0" applyNumberFormat="1" applyFont="1" applyBorder="1" applyAlignment="1">
      <alignment horizontal="center" wrapText="1"/>
    </xf>
    <xf numFmtId="1" fontId="96" fillId="0" borderId="11" xfId="0" applyNumberFormat="1" applyFont="1" applyBorder="1" applyAlignment="1">
      <alignment horizontal="center" wrapText="1"/>
    </xf>
    <xf numFmtId="177" fontId="96" fillId="0" borderId="11" xfId="0" applyNumberFormat="1" applyFont="1" applyBorder="1" applyAlignment="1">
      <alignment horizontal="center" wrapText="1"/>
    </xf>
    <xf numFmtId="179" fontId="96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wrapText="1"/>
    </xf>
    <xf numFmtId="179" fontId="8" fillId="0" borderId="11" xfId="0" applyNumberFormat="1" applyFont="1" applyBorder="1" applyAlignment="1">
      <alignment horizontal="center" wrapText="1"/>
    </xf>
    <xf numFmtId="179" fontId="96" fillId="0" borderId="11" xfId="0" applyNumberFormat="1" applyFont="1" applyBorder="1" applyAlignment="1">
      <alignment wrapText="1"/>
    </xf>
    <xf numFmtId="2" fontId="96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2" fillId="33" borderId="14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wrapText="1"/>
    </xf>
    <xf numFmtId="0" fontId="21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105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6" t="s">
        <v>30</v>
      </c>
      <c r="C1" s="36"/>
      <c r="D1" s="36"/>
      <c r="E1" s="36"/>
      <c r="F1" s="36"/>
      <c r="G1" s="36"/>
      <c r="H1" s="36"/>
      <c r="I1" s="2"/>
      <c r="J1" s="2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2:27" ht="15">
      <c r="B2" s="36" t="s">
        <v>44</v>
      </c>
      <c r="C2" s="36"/>
      <c r="D2" s="36"/>
      <c r="E2" s="36"/>
      <c r="F2" s="36"/>
      <c r="G2" s="36"/>
      <c r="H2" s="36"/>
      <c r="I2" s="2"/>
      <c r="J2" s="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27" ht="15">
      <c r="B3" s="37" t="s">
        <v>45</v>
      </c>
      <c r="C3" s="36"/>
      <c r="D3" s="36"/>
      <c r="E3" s="36"/>
      <c r="F3" s="36"/>
      <c r="G3" s="36"/>
      <c r="H3" s="36"/>
      <c r="I3" s="2"/>
      <c r="J3" s="2"/>
      <c r="K3" s="32"/>
      <c r="L3" s="32"/>
      <c r="M3" s="32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7" ht="15">
      <c r="B4" s="36" t="s">
        <v>31</v>
      </c>
      <c r="C4" s="36"/>
      <c r="D4" s="36"/>
      <c r="E4" s="36"/>
      <c r="F4" s="36"/>
      <c r="G4" s="36"/>
      <c r="H4" s="36"/>
      <c r="I4" s="2"/>
      <c r="J4" s="2"/>
      <c r="K4" s="32"/>
      <c r="L4" s="32"/>
      <c r="M4" s="32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7" ht="15">
      <c r="B5" s="36" t="s">
        <v>46</v>
      </c>
      <c r="C5" s="36"/>
      <c r="D5" s="36"/>
      <c r="E5" s="36"/>
      <c r="F5" s="36"/>
      <c r="G5" s="36"/>
      <c r="H5" s="36"/>
      <c r="I5" s="2"/>
      <c r="J5" s="2"/>
      <c r="K5" s="32"/>
      <c r="L5" s="32"/>
      <c r="M5" s="32"/>
      <c r="N5" s="3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2:27" ht="15.75">
      <c r="B6" s="1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9" s="38" customFormat="1" ht="18.75" customHeight="1"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AC7" s="39"/>
    </row>
    <row r="8" spans="2:29" s="38" customFormat="1" ht="19.5" customHeight="1">
      <c r="B8" s="97" t="s">
        <v>59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AC8" s="39"/>
    </row>
    <row r="9" spans="2:27" ht="12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3"/>
      <c r="AA9" s="3"/>
    </row>
    <row r="10" spans="2:29" ht="30" customHeight="1">
      <c r="B10" s="90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93" t="s">
        <v>22</v>
      </c>
      <c r="V10" s="90" t="s">
        <v>23</v>
      </c>
      <c r="W10" s="90" t="s">
        <v>34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105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32</v>
      </c>
      <c r="R11" s="90" t="s">
        <v>20</v>
      </c>
      <c r="S11" s="90" t="s">
        <v>33</v>
      </c>
      <c r="T11" s="90" t="s">
        <v>21</v>
      </c>
      <c r="U11" s="94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105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4"/>
      <c r="V12" s="91"/>
      <c r="W12" s="91"/>
      <c r="X12" s="91"/>
      <c r="Y12" s="91"/>
      <c r="Z12" s="3"/>
      <c r="AB12" s="6"/>
      <c r="AC12"/>
    </row>
    <row r="13" spans="2:29" ht="30" customHeight="1">
      <c r="B13" s="101"/>
      <c r="C13" s="105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5"/>
      <c r="V13" s="92"/>
      <c r="W13" s="92"/>
      <c r="X13" s="92"/>
      <c r="Y13" s="92"/>
      <c r="Z13" s="3"/>
      <c r="AB13" s="6"/>
      <c r="AC13"/>
    </row>
    <row r="14" spans="2:28" s="67" customFormat="1" ht="12.75">
      <c r="B14" s="40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1"/>
      <c r="X14" s="42"/>
      <c r="Y14" s="43"/>
      <c r="AA14" s="68">
        <f>SUM(C14:N14)</f>
        <v>0</v>
      </c>
      <c r="AB14" s="69"/>
    </row>
    <row r="15" spans="2:29" ht="12.75">
      <c r="B15" s="11">
        <v>2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59"/>
      <c r="Q15" s="60"/>
      <c r="R15" s="59"/>
      <c r="S15" s="60"/>
      <c r="T15" s="59"/>
      <c r="U15" s="61"/>
      <c r="V15" s="61"/>
      <c r="W15" s="57"/>
      <c r="X15" s="57"/>
      <c r="Y15" s="62"/>
      <c r="AA15" s="4">
        <f>SUM(C15:N15)</f>
        <v>0</v>
      </c>
      <c r="AB15" s="24" t="str">
        <f>IF(AA15=100,"ОК"," ")</f>
        <v> </v>
      </c>
      <c r="AC15"/>
    </row>
    <row r="16" spans="2:29" ht="13.5" customHeight="1">
      <c r="B16" s="11">
        <v>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9"/>
      <c r="Q16" s="60"/>
      <c r="R16" s="59"/>
      <c r="S16" s="60"/>
      <c r="T16" s="59"/>
      <c r="U16" s="61"/>
      <c r="V16" s="61"/>
      <c r="W16" s="57"/>
      <c r="X16" s="62"/>
      <c r="Y16" s="62"/>
      <c r="AA16" s="4">
        <f>SUM(D16:N16,P16)</f>
        <v>0</v>
      </c>
      <c r="AB16" s="5"/>
      <c r="AC16"/>
    </row>
    <row r="17" spans="2:29" ht="12.75">
      <c r="B17" s="40">
        <v>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63"/>
      <c r="R17" s="45"/>
      <c r="S17" s="63"/>
      <c r="T17" s="45"/>
      <c r="U17" s="46"/>
      <c r="V17" s="46"/>
      <c r="W17" s="41"/>
      <c r="X17" s="42"/>
      <c r="Y17" s="43"/>
      <c r="AA17" s="4"/>
      <c r="AB17" s="5"/>
      <c r="AC17"/>
    </row>
    <row r="18" spans="2:25" ht="12.75">
      <c r="B18" s="11">
        <v>5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64"/>
      <c r="P18" s="59"/>
      <c r="Q18" s="60"/>
      <c r="R18" s="59"/>
      <c r="S18" s="60"/>
      <c r="T18" s="59"/>
      <c r="U18" s="61"/>
      <c r="V18" s="61"/>
      <c r="W18" s="57"/>
      <c r="X18" s="57"/>
      <c r="Y18" s="62"/>
    </row>
    <row r="19" spans="2:28" s="67" customFormat="1" ht="12.75">
      <c r="B19" s="40">
        <v>6</v>
      </c>
      <c r="C19" s="49">
        <v>91.6227</v>
      </c>
      <c r="D19" s="49">
        <v>3.6541</v>
      </c>
      <c r="E19" s="49">
        <v>1.0271</v>
      </c>
      <c r="F19" s="49">
        <v>0.1254</v>
      </c>
      <c r="G19" s="49">
        <v>0.2079</v>
      </c>
      <c r="H19" s="49">
        <v>0.0077</v>
      </c>
      <c r="I19" s="49">
        <v>0.0543</v>
      </c>
      <c r="J19" s="49">
        <v>0.0435</v>
      </c>
      <c r="K19" s="49">
        <v>0.07</v>
      </c>
      <c r="L19" s="49">
        <v>0.0115</v>
      </c>
      <c r="M19" s="49">
        <v>2.4208</v>
      </c>
      <c r="N19" s="49">
        <v>0.755</v>
      </c>
      <c r="O19" s="58">
        <v>0.733</v>
      </c>
      <c r="P19" s="49">
        <v>34.31</v>
      </c>
      <c r="Q19" s="49">
        <v>8195</v>
      </c>
      <c r="R19" s="49">
        <v>38</v>
      </c>
      <c r="S19" s="49">
        <v>9076</v>
      </c>
      <c r="T19" s="49">
        <v>48.71</v>
      </c>
      <c r="U19" s="49"/>
      <c r="V19" s="49"/>
      <c r="W19" s="82" t="s">
        <v>47</v>
      </c>
      <c r="X19" s="83">
        <v>0.006</v>
      </c>
      <c r="Y19" s="83">
        <v>0.0001</v>
      </c>
      <c r="AA19" s="68">
        <f>SUM(C19:N19)</f>
        <v>99.99999999999997</v>
      </c>
      <c r="AB19" s="69"/>
    </row>
    <row r="20" spans="2:25" ht="12.75">
      <c r="B20" s="11">
        <v>7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59"/>
      <c r="Q20" s="60"/>
      <c r="R20" s="59"/>
      <c r="S20" s="60"/>
      <c r="T20" s="59"/>
      <c r="U20" s="61"/>
      <c r="V20" s="61"/>
      <c r="W20" s="57"/>
      <c r="X20" s="57"/>
      <c r="Y20" s="62"/>
    </row>
    <row r="21" spans="2:28" s="67" customFormat="1" ht="12.75">
      <c r="B21" s="40"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80"/>
      <c r="X21" s="42"/>
      <c r="Y21" s="43"/>
      <c r="AA21" s="68">
        <f>SUM(C21:N21)</f>
        <v>0</v>
      </c>
      <c r="AB21" s="69"/>
    </row>
    <row r="22" spans="2:25" ht="12.75">
      <c r="B22" s="11">
        <v>9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64"/>
      <c r="P22" s="59"/>
      <c r="Q22" s="60"/>
      <c r="R22" s="59"/>
      <c r="S22" s="60"/>
      <c r="T22" s="59"/>
      <c r="U22" s="61"/>
      <c r="V22" s="61"/>
      <c r="W22" s="65"/>
      <c r="X22" s="65"/>
      <c r="Y22" s="65"/>
    </row>
    <row r="23" spans="2:25" ht="12.75">
      <c r="B23" s="11">
        <v>10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59"/>
      <c r="Q23" s="60"/>
      <c r="R23" s="59"/>
      <c r="S23" s="60"/>
      <c r="T23" s="59"/>
      <c r="U23" s="61"/>
      <c r="V23" s="61"/>
      <c r="W23" s="57"/>
      <c r="X23" s="57"/>
      <c r="Y23" s="62"/>
    </row>
    <row r="24" spans="2:25" ht="12.75">
      <c r="B24" s="11">
        <v>11</v>
      </c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64"/>
      <c r="P24" s="59"/>
      <c r="Q24" s="60"/>
      <c r="R24" s="59"/>
      <c r="S24" s="60"/>
      <c r="T24" s="59"/>
      <c r="U24" s="61"/>
      <c r="V24" s="61"/>
      <c r="W24" s="57"/>
      <c r="X24" s="57"/>
      <c r="Y24" s="62"/>
    </row>
    <row r="25" spans="2:28" s="67" customFormat="1" ht="12.75">
      <c r="B25" s="40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1"/>
      <c r="X25" s="42"/>
      <c r="Y25" s="43"/>
      <c r="AA25" s="68">
        <f>SUM(C25:N25)</f>
        <v>0</v>
      </c>
      <c r="AB25" s="69"/>
    </row>
    <row r="26" spans="2:25" ht="12.75">
      <c r="B26" s="11">
        <v>13</v>
      </c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59"/>
      <c r="Q26" s="60"/>
      <c r="R26" s="59"/>
      <c r="S26" s="60"/>
      <c r="T26" s="59"/>
      <c r="U26" s="61"/>
      <c r="V26" s="61"/>
      <c r="W26" s="57"/>
      <c r="X26" s="57"/>
      <c r="Y26" s="62"/>
    </row>
    <row r="27" spans="2:25" ht="12.75">
      <c r="B27" s="40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63"/>
      <c r="R27" s="45"/>
      <c r="S27" s="63"/>
      <c r="T27" s="45"/>
      <c r="U27" s="46"/>
      <c r="V27" s="46"/>
      <c r="W27" s="41"/>
      <c r="X27" s="42"/>
      <c r="Y27" s="43"/>
    </row>
    <row r="28" spans="2:25" ht="12.75">
      <c r="B28" s="11">
        <v>15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59"/>
      <c r="Q28" s="60"/>
      <c r="R28" s="59"/>
      <c r="S28" s="60"/>
      <c r="T28" s="59"/>
      <c r="U28" s="61"/>
      <c r="V28" s="61"/>
      <c r="W28" s="57"/>
      <c r="X28" s="57"/>
      <c r="Y28" s="62"/>
    </row>
    <row r="29" spans="2:25" ht="12.75">
      <c r="B29" s="12">
        <v>16</v>
      </c>
      <c r="C29" s="62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59"/>
      <c r="Q29" s="60"/>
      <c r="R29" s="59"/>
      <c r="S29" s="60"/>
      <c r="T29" s="59"/>
      <c r="U29" s="61"/>
      <c r="V29" s="61"/>
      <c r="W29" s="57"/>
      <c r="X29" s="57"/>
      <c r="Y29" s="62"/>
    </row>
    <row r="30" spans="2:25" ht="12.75">
      <c r="B30" s="12">
        <v>17</v>
      </c>
      <c r="C30" s="62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59"/>
      <c r="Q30" s="60"/>
      <c r="R30" s="59"/>
      <c r="S30" s="60"/>
      <c r="T30" s="59"/>
      <c r="U30" s="61"/>
      <c r="V30" s="61"/>
      <c r="W30" s="57"/>
      <c r="X30" s="57"/>
      <c r="Y30" s="62"/>
    </row>
    <row r="31" spans="2:28" s="67" customFormat="1" ht="12.75">
      <c r="B31" s="40"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1"/>
      <c r="X31" s="42"/>
      <c r="Y31" s="43"/>
      <c r="AA31" s="68">
        <f>SUM(C31:N31)</f>
        <v>0</v>
      </c>
      <c r="AB31" s="69"/>
    </row>
    <row r="32" spans="2:28" s="67" customFormat="1" ht="12.75">
      <c r="B32" s="40">
        <v>19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5"/>
      <c r="S32" s="46"/>
      <c r="T32" s="45"/>
      <c r="U32" s="46"/>
      <c r="V32" s="46"/>
      <c r="W32" s="50"/>
      <c r="X32" s="51"/>
      <c r="Y32" s="44"/>
      <c r="AA32" s="68">
        <f>SUM(C32:N32)</f>
        <v>0</v>
      </c>
      <c r="AB32" s="69"/>
    </row>
    <row r="33" spans="2:25" ht="12.75">
      <c r="B33" s="12">
        <v>20</v>
      </c>
      <c r="C33" s="62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59"/>
      <c r="Q33" s="60"/>
      <c r="R33" s="59"/>
      <c r="S33" s="60"/>
      <c r="T33" s="59"/>
      <c r="U33" s="61"/>
      <c r="V33" s="61"/>
      <c r="W33" s="57"/>
      <c r="X33" s="57"/>
      <c r="Y33" s="62"/>
    </row>
    <row r="34" spans="2:25" ht="12.75">
      <c r="B34" s="12">
        <v>21</v>
      </c>
      <c r="C34" s="62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59"/>
      <c r="Q34" s="60"/>
      <c r="R34" s="59"/>
      <c r="S34" s="60"/>
      <c r="T34" s="59"/>
      <c r="U34" s="61"/>
      <c r="V34" s="61"/>
      <c r="W34" s="57"/>
      <c r="X34" s="57"/>
      <c r="Y34" s="62"/>
    </row>
    <row r="35" spans="2:28" s="67" customFormat="1" ht="12.75">
      <c r="B35" s="40"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81"/>
      <c r="Q35" s="49"/>
      <c r="R35" s="49"/>
      <c r="S35" s="49"/>
      <c r="T35" s="49"/>
      <c r="U35" s="49"/>
      <c r="V35" s="49"/>
      <c r="W35" s="80"/>
      <c r="X35" s="42"/>
      <c r="Y35" s="43"/>
      <c r="AA35" s="68">
        <f>SUM(C35:N35)</f>
        <v>0</v>
      </c>
      <c r="AB35" s="69"/>
    </row>
    <row r="36" spans="2:25" ht="12.75">
      <c r="B36" s="12">
        <v>23</v>
      </c>
      <c r="C36" s="62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4"/>
      <c r="P36" s="59"/>
      <c r="Q36" s="60"/>
      <c r="R36" s="59"/>
      <c r="S36" s="60"/>
      <c r="T36" s="59"/>
      <c r="U36" s="61"/>
      <c r="V36" s="61"/>
      <c r="W36" s="57"/>
      <c r="X36" s="57"/>
      <c r="Y36" s="62"/>
    </row>
    <row r="37" spans="2:25" ht="12.75">
      <c r="B37" s="12">
        <v>24</v>
      </c>
      <c r="C37" s="6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4"/>
      <c r="P37" s="59"/>
      <c r="Q37" s="60"/>
      <c r="R37" s="59"/>
      <c r="S37" s="60"/>
      <c r="T37" s="59"/>
      <c r="U37" s="61"/>
      <c r="V37" s="61"/>
      <c r="W37" s="57"/>
      <c r="X37" s="65"/>
      <c r="Y37" s="65"/>
    </row>
    <row r="38" spans="2:28" s="67" customFormat="1" ht="12.75">
      <c r="B38" s="40">
        <v>25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63"/>
      <c r="R38" s="45"/>
      <c r="S38" s="46"/>
      <c r="T38" s="45"/>
      <c r="U38" s="46"/>
      <c r="V38" s="46"/>
      <c r="W38" s="41"/>
      <c r="X38" s="42"/>
      <c r="Y38" s="43"/>
      <c r="AA38" s="68">
        <f>SUM(C38:N38)</f>
        <v>0</v>
      </c>
      <c r="AB38" s="69"/>
    </row>
    <row r="39" spans="2:28" s="67" customFormat="1" ht="12.75">
      <c r="B39" s="40">
        <v>26</v>
      </c>
      <c r="C39" s="44">
        <v>92.4359</v>
      </c>
      <c r="D39" s="44">
        <v>4.1327</v>
      </c>
      <c r="E39" s="44">
        <v>0.9708</v>
      </c>
      <c r="F39" s="44">
        <v>0.1281</v>
      </c>
      <c r="G39" s="44">
        <v>0.2104</v>
      </c>
      <c r="H39" s="44">
        <v>0.0063</v>
      </c>
      <c r="I39" s="44">
        <v>0.0798</v>
      </c>
      <c r="J39" s="44">
        <v>0.0629</v>
      </c>
      <c r="K39" s="44">
        <v>0.0997</v>
      </c>
      <c r="L39" s="44">
        <v>0.0088</v>
      </c>
      <c r="M39" s="44">
        <v>1.5618</v>
      </c>
      <c r="N39" s="44">
        <v>0.3028</v>
      </c>
      <c r="O39" s="44">
        <v>0.7276</v>
      </c>
      <c r="P39" s="45">
        <v>34.93</v>
      </c>
      <c r="Q39" s="63">
        <v>8344</v>
      </c>
      <c r="R39" s="45">
        <v>38.68</v>
      </c>
      <c r="S39" s="46">
        <v>9239</v>
      </c>
      <c r="T39" s="45">
        <v>49.77</v>
      </c>
      <c r="U39" s="84">
        <v>-7.8</v>
      </c>
      <c r="V39" s="84">
        <v>-6.3</v>
      </c>
      <c r="W39" s="80"/>
      <c r="X39" s="42"/>
      <c r="Y39" s="43"/>
      <c r="AA39" s="68">
        <f>SUM(C39:N39)</f>
        <v>100.00000000000001</v>
      </c>
      <c r="AB39" s="69"/>
    </row>
    <row r="40" spans="2:25" ht="12.75">
      <c r="B40" s="12">
        <v>27</v>
      </c>
      <c r="C40" s="6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64"/>
      <c r="P40" s="59"/>
      <c r="Q40" s="60"/>
      <c r="R40" s="59"/>
      <c r="S40" s="60"/>
      <c r="T40" s="59"/>
      <c r="U40" s="61"/>
      <c r="V40" s="61"/>
      <c r="W40" s="57"/>
      <c r="X40" s="57"/>
      <c r="Y40" s="62"/>
    </row>
    <row r="41" spans="2:25" ht="12.75">
      <c r="B41" s="12">
        <v>28</v>
      </c>
      <c r="C41" s="6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4"/>
      <c r="P41" s="59"/>
      <c r="Q41" s="60"/>
      <c r="R41" s="59"/>
      <c r="S41" s="60"/>
      <c r="T41" s="59"/>
      <c r="U41" s="61"/>
      <c r="V41" s="61"/>
      <c r="W41" s="57"/>
      <c r="X41" s="57"/>
      <c r="Y41" s="62"/>
    </row>
    <row r="42" spans="2:25" ht="12.75">
      <c r="B42" s="12">
        <v>29</v>
      </c>
      <c r="C42" s="6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4"/>
      <c r="P42" s="59"/>
      <c r="Q42" s="60"/>
      <c r="R42" s="59"/>
      <c r="S42" s="60"/>
      <c r="T42" s="59"/>
      <c r="U42" s="61"/>
      <c r="V42" s="61"/>
      <c r="W42" s="57"/>
      <c r="X42" s="57"/>
      <c r="Y42" s="62"/>
    </row>
    <row r="43" spans="2:25" ht="12.75">
      <c r="B43" s="12">
        <v>30</v>
      </c>
      <c r="C43" s="6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4"/>
      <c r="P43" s="59"/>
      <c r="Q43" s="60"/>
      <c r="R43" s="59"/>
      <c r="S43" s="60"/>
      <c r="T43" s="59"/>
      <c r="U43" s="61"/>
      <c r="V43" s="61"/>
      <c r="W43" s="57"/>
      <c r="X43" s="57"/>
      <c r="Y43" s="62"/>
    </row>
    <row r="44" spans="2:25" ht="12" customHeight="1">
      <c r="B44" s="12">
        <v>31</v>
      </c>
      <c r="C44" s="6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64"/>
      <c r="P44" s="59"/>
      <c r="Q44" s="60"/>
      <c r="R44" s="59"/>
      <c r="S44" s="60"/>
      <c r="T44" s="66"/>
      <c r="U44" s="61"/>
      <c r="V44" s="61"/>
      <c r="W44" s="57"/>
      <c r="X44" s="57"/>
      <c r="Y44" s="62"/>
    </row>
    <row r="47" spans="3:29" s="1" customFormat="1" ht="15">
      <c r="C47" s="7" t="s">
        <v>48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 t="s">
        <v>61</v>
      </c>
      <c r="Q47" s="7"/>
      <c r="R47" s="7"/>
      <c r="S47" s="7"/>
      <c r="T47" s="70"/>
      <c r="U47" s="71"/>
      <c r="V47" s="71"/>
      <c r="W47" s="98">
        <v>42582</v>
      </c>
      <c r="X47" s="99"/>
      <c r="Y47" s="72"/>
      <c r="AC47" s="73"/>
    </row>
    <row r="48" spans="4:29" s="1" customFormat="1" ht="12.75">
      <c r="D48" s="1" t="s">
        <v>27</v>
      </c>
      <c r="M48" s="2" t="s">
        <v>0</v>
      </c>
      <c r="O48" s="2"/>
      <c r="P48" s="74" t="s">
        <v>29</v>
      </c>
      <c r="Q48" s="74"/>
      <c r="T48" s="2"/>
      <c r="W48" s="2"/>
      <c r="X48" s="2" t="s">
        <v>16</v>
      </c>
      <c r="AC48" s="73"/>
    </row>
    <row r="49" spans="3:29" s="1" customFormat="1" ht="18" customHeight="1">
      <c r="C49" s="7" t="s">
        <v>50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1</v>
      </c>
      <c r="P49" s="7" t="s">
        <v>62</v>
      </c>
      <c r="Q49" s="7"/>
      <c r="R49" s="7"/>
      <c r="S49" s="7"/>
      <c r="T49" s="7"/>
      <c r="U49" s="71"/>
      <c r="V49" s="71"/>
      <c r="W49" s="98">
        <v>42582</v>
      </c>
      <c r="X49" s="99"/>
      <c r="Y49" s="7"/>
      <c r="AC49" s="73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3"/>
    </row>
  </sheetData>
  <sheetProtection/>
  <mergeCells count="31">
    <mergeCell ref="O10:T10"/>
    <mergeCell ref="H11:H13"/>
    <mergeCell ref="B7:Y7"/>
    <mergeCell ref="B10:B13"/>
    <mergeCell ref="V10:V13"/>
    <mergeCell ref="S11:S13"/>
    <mergeCell ref="N11:N13"/>
    <mergeCell ref="X10:X13"/>
    <mergeCell ref="Q11:Q13"/>
    <mergeCell ref="C10:N10"/>
    <mergeCell ref="C11:C13"/>
    <mergeCell ref="R11:R13"/>
    <mergeCell ref="W47:X47"/>
    <mergeCell ref="W49:X49"/>
    <mergeCell ref="E11:E13"/>
    <mergeCell ref="I11:I13"/>
    <mergeCell ref="T11:T13"/>
    <mergeCell ref="M11:M13"/>
    <mergeCell ref="L11:L13"/>
    <mergeCell ref="F11:F13"/>
    <mergeCell ref="P11:P13"/>
    <mergeCell ref="C6:AA6"/>
    <mergeCell ref="Y10:Y13"/>
    <mergeCell ref="U10:U13"/>
    <mergeCell ref="D11:D13"/>
    <mergeCell ref="G11:G13"/>
    <mergeCell ref="O11:O13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="84" zoomScaleNormal="84" zoomScaleSheetLayoutView="78" workbookViewId="0" topLeftCell="A19">
      <selection activeCell="W45" sqref="W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25390625" style="0" customWidth="1"/>
    <col min="4" max="4" width="11.00390625" style="0" customWidth="1"/>
    <col min="5" max="5" width="10.375" style="0" customWidth="1"/>
    <col min="6" max="6" width="10.125" style="0" customWidth="1"/>
    <col min="7" max="7" width="11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0" customFormat="1" ht="15">
      <c r="B1" s="52" t="s">
        <v>30</v>
      </c>
      <c r="C1" s="52"/>
      <c r="D1" s="52"/>
      <c r="E1" s="52"/>
      <c r="F1" s="52"/>
      <c r="G1" s="52"/>
      <c r="H1" s="52"/>
      <c r="I1" s="53"/>
      <c r="J1" s="53"/>
      <c r="AC1" s="54"/>
    </row>
    <row r="2" spans="2:29" s="30" customFormat="1" ht="15">
      <c r="B2" s="52" t="s">
        <v>44</v>
      </c>
      <c r="C2" s="52"/>
      <c r="D2" s="52"/>
      <c r="E2" s="52"/>
      <c r="F2" s="52"/>
      <c r="G2" s="52"/>
      <c r="H2" s="52"/>
      <c r="I2" s="53"/>
      <c r="J2" s="53"/>
      <c r="AC2" s="54"/>
    </row>
    <row r="3" spans="2:29" s="30" customFormat="1" ht="15">
      <c r="B3" s="55" t="s">
        <v>45</v>
      </c>
      <c r="C3" s="52"/>
      <c r="D3" s="52"/>
      <c r="E3" s="52"/>
      <c r="F3" s="52"/>
      <c r="G3" s="52"/>
      <c r="H3" s="52"/>
      <c r="I3" s="53"/>
      <c r="J3" s="53"/>
      <c r="K3" s="32"/>
      <c r="L3" s="32"/>
      <c r="M3" s="32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C3" s="54"/>
    </row>
    <row r="4" spans="2:25" ht="12.75">
      <c r="B4" s="31"/>
      <c r="C4" s="31"/>
      <c r="D4" s="31"/>
      <c r="E4" s="31"/>
      <c r="F4" s="31"/>
      <c r="G4" s="31"/>
      <c r="H4" s="31"/>
      <c r="I4" s="30"/>
      <c r="J4" s="32"/>
      <c r="K4" s="32"/>
      <c r="L4" s="32"/>
      <c r="M4" s="32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  <c r="Y4" s="3"/>
    </row>
    <row r="5" spans="2:25" ht="15">
      <c r="B5" s="30"/>
      <c r="C5" s="113" t="s">
        <v>35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5"/>
    </row>
    <row r="6" spans="2:25" ht="18" customHeight="1">
      <c r="B6" s="118" t="s">
        <v>52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ht="18" customHeight="1">
      <c r="B7" s="114" t="s">
        <v>60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6"/>
    </row>
    <row r="8" spans="2:25" ht="18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6"/>
    </row>
    <row r="9" spans="2:25" ht="24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7"/>
    </row>
    <row r="10" spans="2:26" ht="30" customHeight="1">
      <c r="B10" s="90" t="s">
        <v>26</v>
      </c>
      <c r="C10" s="102" t="s">
        <v>39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17" t="s">
        <v>40</v>
      </c>
      <c r="X10" s="110" t="s">
        <v>42</v>
      </c>
      <c r="Y10" s="18"/>
      <c r="Z10"/>
    </row>
    <row r="11" spans="2:26" ht="48.75" customHeight="1">
      <c r="B11" s="91"/>
      <c r="C11" s="105" t="s">
        <v>53</v>
      </c>
      <c r="D11" s="96" t="s">
        <v>54</v>
      </c>
      <c r="E11" s="96" t="s">
        <v>55</v>
      </c>
      <c r="F11" s="96" t="s">
        <v>56</v>
      </c>
      <c r="G11" s="96" t="s">
        <v>57</v>
      </c>
      <c r="H11" s="96"/>
      <c r="I11" s="96"/>
      <c r="J11" s="96"/>
      <c r="K11" s="96"/>
      <c r="L11" s="96"/>
      <c r="M11" s="90"/>
      <c r="N11" s="90"/>
      <c r="O11" s="90"/>
      <c r="P11" s="90"/>
      <c r="Q11" s="90"/>
      <c r="R11" s="90"/>
      <c r="S11" s="90"/>
      <c r="T11" s="90"/>
      <c r="U11" s="90"/>
      <c r="V11" s="107"/>
      <c r="W11" s="117"/>
      <c r="X11" s="111"/>
      <c r="Y11" s="18"/>
      <c r="Z11"/>
    </row>
    <row r="12" spans="2:26" ht="15.75" customHeight="1">
      <c r="B12" s="91"/>
      <c r="C12" s="105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1"/>
      <c r="V12" s="108"/>
      <c r="W12" s="117"/>
      <c r="X12" s="111"/>
      <c r="Y12" s="18"/>
      <c r="Z12"/>
    </row>
    <row r="13" spans="2:26" ht="30" customHeight="1">
      <c r="B13" s="101"/>
      <c r="C13" s="105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2"/>
      <c r="V13" s="109"/>
      <c r="W13" s="117"/>
      <c r="X13" s="112"/>
      <c r="Y13" s="18"/>
      <c r="Z13"/>
    </row>
    <row r="14" spans="2:27" ht="15.75" customHeight="1">
      <c r="B14" s="11">
        <v>1</v>
      </c>
      <c r="C14" s="75">
        <v>5017.41</v>
      </c>
      <c r="D14" s="85">
        <v>0</v>
      </c>
      <c r="E14" s="75">
        <v>1714.38</v>
      </c>
      <c r="F14" s="75">
        <v>777.39</v>
      </c>
      <c r="G14" s="75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27">
        <f>SUM(C14:V14)</f>
        <v>7509.18</v>
      </c>
      <c r="X14" s="35">
        <v>34</v>
      </c>
      <c r="Y14" s="19"/>
      <c r="Z14" s="120" t="s">
        <v>43</v>
      </c>
      <c r="AA14" s="120"/>
    </row>
    <row r="15" spans="2:27" ht="15.75">
      <c r="B15" s="11">
        <v>2</v>
      </c>
      <c r="C15" s="75">
        <v>5149.98</v>
      </c>
      <c r="D15" s="85">
        <v>0</v>
      </c>
      <c r="E15" s="75">
        <v>1644.55</v>
      </c>
      <c r="F15" s="75">
        <v>774.03</v>
      </c>
      <c r="G15" s="75"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27">
        <f aca="true" t="shared" si="0" ref="W15:W43">SUM(C15:V15)</f>
        <v>7568.5599999999995</v>
      </c>
      <c r="X15" s="25">
        <f>IF(Паспорт!P15&gt;0,Паспорт!P15,X14)</f>
        <v>34</v>
      </c>
      <c r="Y15" s="19"/>
      <c r="Z15" s="120"/>
      <c r="AA15" s="120"/>
    </row>
    <row r="16" spans="2:27" ht="15.75">
      <c r="B16" s="11">
        <v>3</v>
      </c>
      <c r="C16" s="75">
        <v>5240.97</v>
      </c>
      <c r="D16" s="85">
        <v>0</v>
      </c>
      <c r="E16" s="75">
        <v>1612.35</v>
      </c>
      <c r="F16" s="75">
        <v>767.74</v>
      </c>
      <c r="G16" s="75"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27">
        <f t="shared" si="0"/>
        <v>7621.0599999999995</v>
      </c>
      <c r="X16" s="25">
        <f>IF(Паспорт!P16&gt;0,Паспорт!P16,X15)</f>
        <v>34</v>
      </c>
      <c r="Y16" s="19"/>
      <c r="Z16" s="120"/>
      <c r="AA16" s="120"/>
    </row>
    <row r="17" spans="2:27" ht="15.75">
      <c r="B17" s="11">
        <v>4</v>
      </c>
      <c r="C17" s="75">
        <v>4659.87</v>
      </c>
      <c r="D17" s="85">
        <v>0</v>
      </c>
      <c r="E17" s="75">
        <v>1678.98</v>
      </c>
      <c r="F17" s="75">
        <v>755.53</v>
      </c>
      <c r="G17" s="75">
        <v>9.55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27">
        <f t="shared" si="0"/>
        <v>7103.93</v>
      </c>
      <c r="X17" s="25">
        <f>IF(Паспорт!P17&gt;0,Паспорт!P17,X16)</f>
        <v>34</v>
      </c>
      <c r="Y17" s="19"/>
      <c r="Z17" s="120"/>
      <c r="AA17" s="120"/>
    </row>
    <row r="18" spans="2:27" ht="15.75">
      <c r="B18" s="11">
        <v>5</v>
      </c>
      <c r="C18" s="75">
        <v>5587.02</v>
      </c>
      <c r="D18" s="85">
        <v>0</v>
      </c>
      <c r="E18" s="75">
        <v>1788.98</v>
      </c>
      <c r="F18" s="75">
        <v>799.73</v>
      </c>
      <c r="G18" s="75">
        <v>85.32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>
        <f t="shared" si="0"/>
        <v>8261.05</v>
      </c>
      <c r="X18" s="25">
        <f>IF(Паспорт!P18&gt;0,Паспорт!P18,X17)</f>
        <v>34</v>
      </c>
      <c r="Y18" s="19"/>
      <c r="Z18" s="120"/>
      <c r="AA18" s="120"/>
    </row>
    <row r="19" spans="2:27" ht="15.75" customHeight="1">
      <c r="B19" s="11">
        <v>6</v>
      </c>
      <c r="C19" s="75">
        <v>5158.64</v>
      </c>
      <c r="D19" s="85">
        <v>0</v>
      </c>
      <c r="E19" s="75">
        <v>1796.24</v>
      </c>
      <c r="F19" s="75">
        <v>799.86</v>
      </c>
      <c r="G19" s="75">
        <v>69.26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27">
        <f t="shared" si="0"/>
        <v>7824</v>
      </c>
      <c r="X19" s="25">
        <f>IF(Паспорт!P19&gt;0,Паспорт!P19,X18)</f>
        <v>34.31</v>
      </c>
      <c r="Y19" s="19"/>
      <c r="Z19" s="120"/>
      <c r="AA19" s="120"/>
    </row>
    <row r="20" spans="2:27" ht="15.75">
      <c r="B20" s="11">
        <v>7</v>
      </c>
      <c r="C20" s="75">
        <v>5235.24</v>
      </c>
      <c r="D20" s="85">
        <v>0</v>
      </c>
      <c r="E20" s="75">
        <v>1691.72</v>
      </c>
      <c r="F20" s="75">
        <v>759.19</v>
      </c>
      <c r="G20" s="75">
        <v>105.69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7">
        <f t="shared" si="0"/>
        <v>7791.839999999999</v>
      </c>
      <c r="X20" s="25">
        <f>IF(Паспорт!P20&gt;0,Паспорт!P20,X19)</f>
        <v>34.31</v>
      </c>
      <c r="Y20" s="19"/>
      <c r="Z20" s="120"/>
      <c r="AA20" s="120"/>
    </row>
    <row r="21" spans="2:27" ht="15.75">
      <c r="B21" s="11">
        <v>8</v>
      </c>
      <c r="C21" s="75">
        <v>5414.37</v>
      </c>
      <c r="D21" s="85">
        <v>0</v>
      </c>
      <c r="E21" s="75">
        <v>1823.33</v>
      </c>
      <c r="F21" s="75">
        <v>812.52</v>
      </c>
      <c r="G21" s="75">
        <v>74.77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27">
        <f t="shared" si="0"/>
        <v>8124.99</v>
      </c>
      <c r="X21" s="25">
        <f>IF(Паспорт!P21&gt;0,Паспорт!P21,X20)</f>
        <v>34.31</v>
      </c>
      <c r="Y21" s="19"/>
      <c r="Z21" s="120"/>
      <c r="AA21" s="120"/>
    </row>
    <row r="22" spans="2:26" ht="15" customHeight="1">
      <c r="B22" s="11">
        <v>9</v>
      </c>
      <c r="C22" s="75">
        <v>5712.35</v>
      </c>
      <c r="D22" s="85">
        <v>0</v>
      </c>
      <c r="E22" s="75">
        <v>1795.92</v>
      </c>
      <c r="F22" s="75">
        <v>802.97</v>
      </c>
      <c r="G22" s="75">
        <v>193.31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7">
        <f t="shared" si="0"/>
        <v>8504.55</v>
      </c>
      <c r="X22" s="25">
        <f>IF(Паспорт!P22&gt;0,Паспорт!P22,X21)</f>
        <v>34.31</v>
      </c>
      <c r="Y22" s="19"/>
      <c r="Z22" s="23"/>
    </row>
    <row r="23" spans="2:26" ht="15.75">
      <c r="B23" s="11">
        <v>10</v>
      </c>
      <c r="C23" s="75">
        <v>5671.05</v>
      </c>
      <c r="D23" s="85">
        <v>0</v>
      </c>
      <c r="E23" s="75">
        <v>1880.27</v>
      </c>
      <c r="F23" s="75">
        <v>803.79</v>
      </c>
      <c r="G23" s="75">
        <v>201.4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7">
        <f t="shared" si="0"/>
        <v>8556.51</v>
      </c>
      <c r="X23" s="25">
        <f>IF(Паспорт!P23&gt;0,Паспорт!P23,X22)</f>
        <v>34.31</v>
      </c>
      <c r="Y23" s="19"/>
      <c r="Z23" s="23"/>
    </row>
    <row r="24" spans="2:26" ht="15.75">
      <c r="B24" s="11">
        <v>11</v>
      </c>
      <c r="C24" s="75">
        <v>5371.66</v>
      </c>
      <c r="D24" s="85">
        <v>0</v>
      </c>
      <c r="E24" s="75">
        <v>1806.66</v>
      </c>
      <c r="F24" s="75">
        <v>792.25</v>
      </c>
      <c r="G24" s="75">
        <v>525.91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27">
        <f t="shared" si="0"/>
        <v>8496.48</v>
      </c>
      <c r="X24" s="25">
        <f>IF(Паспорт!P24&gt;0,Паспорт!P24,X23)</f>
        <v>34.31</v>
      </c>
      <c r="Y24" s="19"/>
      <c r="Z24" s="23"/>
    </row>
    <row r="25" spans="2:26" ht="15.75">
      <c r="B25" s="11">
        <v>12</v>
      </c>
      <c r="C25" s="75">
        <v>5126.16</v>
      </c>
      <c r="D25" s="85">
        <v>0</v>
      </c>
      <c r="E25" s="75">
        <v>1657.24</v>
      </c>
      <c r="F25" s="75">
        <v>744.42</v>
      </c>
      <c r="G25" s="75">
        <v>625.13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7">
        <f t="shared" si="0"/>
        <v>8152.95</v>
      </c>
      <c r="X25" s="25">
        <f>IF(Паспорт!P25&gt;0,Паспорт!P25,X24)</f>
        <v>34.31</v>
      </c>
      <c r="Y25" s="19"/>
      <c r="Z25" s="23"/>
    </row>
    <row r="26" spans="2:26" ht="15.75">
      <c r="B26" s="11">
        <v>13</v>
      </c>
      <c r="C26" s="75">
        <v>4966.53</v>
      </c>
      <c r="D26" s="85">
        <v>0</v>
      </c>
      <c r="E26" s="75">
        <v>1744.27</v>
      </c>
      <c r="F26" s="75">
        <v>138.53</v>
      </c>
      <c r="G26" s="75">
        <v>621.53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27">
        <f t="shared" si="0"/>
        <v>7470.859999999999</v>
      </c>
      <c r="X26" s="25">
        <f>IF(Паспорт!P26&gt;0,Паспорт!P26,X25)</f>
        <v>34.31</v>
      </c>
      <c r="Y26" s="19"/>
      <c r="Z26" s="23"/>
    </row>
    <row r="27" spans="2:26" ht="15.75">
      <c r="B27" s="11">
        <v>14</v>
      </c>
      <c r="C27" s="75">
        <v>5088.41</v>
      </c>
      <c r="D27" s="85">
        <v>0</v>
      </c>
      <c r="E27" s="75">
        <v>1748.35</v>
      </c>
      <c r="F27" s="75">
        <v>974.1</v>
      </c>
      <c r="G27" s="75">
        <v>654.62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7">
        <f t="shared" si="0"/>
        <v>8465.480000000001</v>
      </c>
      <c r="X27" s="25">
        <f>IF(Паспорт!P27&gt;0,Паспорт!P27,X26)</f>
        <v>34.31</v>
      </c>
      <c r="Y27" s="19"/>
      <c r="Z27" s="23"/>
    </row>
    <row r="28" spans="2:26" ht="15.75">
      <c r="B28" s="11">
        <v>15</v>
      </c>
      <c r="C28" s="75">
        <v>5074.03</v>
      </c>
      <c r="D28" s="85">
        <v>0</v>
      </c>
      <c r="E28" s="75">
        <v>1760.37</v>
      </c>
      <c r="F28" s="75">
        <v>696.05</v>
      </c>
      <c r="G28" s="75">
        <v>608.53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27">
        <f t="shared" si="0"/>
        <v>8138.98</v>
      </c>
      <c r="X28" s="25">
        <f>IF(Паспорт!P28&gt;0,Паспорт!P28,X27)</f>
        <v>34.31</v>
      </c>
      <c r="Y28" s="19"/>
      <c r="Z28" s="23"/>
    </row>
    <row r="29" spans="2:26" ht="15.75">
      <c r="B29" s="12">
        <v>16</v>
      </c>
      <c r="C29" s="75">
        <v>4812.66</v>
      </c>
      <c r="D29" s="85">
        <v>0</v>
      </c>
      <c r="E29" s="75">
        <v>1594.96</v>
      </c>
      <c r="F29" s="75">
        <v>718.52</v>
      </c>
      <c r="G29" s="75">
        <v>604.54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27">
        <f t="shared" si="0"/>
        <v>7730.679999999999</v>
      </c>
      <c r="X29" s="25">
        <f>IF(Паспорт!P29&gt;0,Паспорт!P29,X28)</f>
        <v>34.31</v>
      </c>
      <c r="Y29" s="19"/>
      <c r="Z29" s="23"/>
    </row>
    <row r="30" spans="2:26" ht="15.75">
      <c r="B30" s="12">
        <v>17</v>
      </c>
      <c r="C30" s="75">
        <v>5041.46</v>
      </c>
      <c r="D30" s="85">
        <v>0</v>
      </c>
      <c r="E30" s="75">
        <v>1646.38</v>
      </c>
      <c r="F30" s="75">
        <v>698.36</v>
      </c>
      <c r="G30" s="75">
        <v>549.43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27">
        <f t="shared" si="0"/>
        <v>7935.63</v>
      </c>
      <c r="X30" s="25">
        <f>IF(Паспорт!P30&gt;0,Паспорт!P30,X29)</f>
        <v>34.31</v>
      </c>
      <c r="Y30" s="19"/>
      <c r="Z30" s="23"/>
    </row>
    <row r="31" spans="2:26" ht="15.75">
      <c r="B31" s="12">
        <v>18</v>
      </c>
      <c r="C31" s="75">
        <v>4756.79</v>
      </c>
      <c r="D31" s="85">
        <v>0</v>
      </c>
      <c r="E31" s="86" t="s">
        <v>64</v>
      </c>
      <c r="F31" s="75">
        <v>712.34</v>
      </c>
      <c r="G31" s="75">
        <v>504.08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7">
        <v>7671.31</v>
      </c>
      <c r="X31" s="25">
        <f>IF(Паспорт!P31&gt;0,Паспорт!P31,X30)</f>
        <v>34.31</v>
      </c>
      <c r="Y31" s="19"/>
      <c r="Z31" s="23"/>
    </row>
    <row r="32" spans="2:26" ht="15.75">
      <c r="B32" s="12">
        <v>19</v>
      </c>
      <c r="C32" s="75">
        <v>5288.15</v>
      </c>
      <c r="D32" s="85">
        <v>0</v>
      </c>
      <c r="E32" s="75">
        <v>1749.77</v>
      </c>
      <c r="F32" s="75">
        <v>738.14</v>
      </c>
      <c r="G32" s="75">
        <v>675.96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7">
        <f t="shared" si="0"/>
        <v>8452.02</v>
      </c>
      <c r="X32" s="25">
        <f>IF(Паспорт!P32&gt;0,Паспорт!P32,X31)</f>
        <v>34.31</v>
      </c>
      <c r="Y32" s="19"/>
      <c r="Z32" s="23"/>
    </row>
    <row r="33" spans="2:26" ht="15.75">
      <c r="B33" s="12">
        <v>20</v>
      </c>
      <c r="C33" s="75">
        <v>5630.85</v>
      </c>
      <c r="D33" s="85">
        <v>0</v>
      </c>
      <c r="E33" s="75">
        <v>1907.94</v>
      </c>
      <c r="F33" s="75">
        <v>783.15</v>
      </c>
      <c r="G33" s="75">
        <v>652.33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27">
        <f t="shared" si="0"/>
        <v>8974.27</v>
      </c>
      <c r="X33" s="25">
        <f>IF(Паспорт!P33&gt;0,Паспорт!P33,X32)</f>
        <v>34.31</v>
      </c>
      <c r="Y33" s="19"/>
      <c r="Z33" s="23"/>
    </row>
    <row r="34" spans="2:26" ht="15.75">
      <c r="B34" s="12">
        <v>21</v>
      </c>
      <c r="C34" s="75">
        <v>5257.82</v>
      </c>
      <c r="D34" s="85">
        <v>0</v>
      </c>
      <c r="E34" s="75">
        <v>1945.17</v>
      </c>
      <c r="F34" s="75">
        <v>773.68</v>
      </c>
      <c r="G34" s="75">
        <v>632.94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27">
        <f t="shared" si="0"/>
        <v>8609.61</v>
      </c>
      <c r="X34" s="25">
        <f>IF(Паспорт!P34&gt;0,Паспорт!P34,X33)</f>
        <v>34.31</v>
      </c>
      <c r="Y34" s="19"/>
      <c r="Z34" s="23"/>
    </row>
    <row r="35" spans="2:26" ht="15.75">
      <c r="B35" s="12">
        <v>22</v>
      </c>
      <c r="C35" s="75">
        <v>7012.9</v>
      </c>
      <c r="D35" s="85">
        <v>0</v>
      </c>
      <c r="E35" s="75">
        <v>1944.1</v>
      </c>
      <c r="F35" s="75">
        <v>781.43</v>
      </c>
      <c r="G35" s="75">
        <v>718.1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27">
        <f t="shared" si="0"/>
        <v>10456.53</v>
      </c>
      <c r="X35" s="25">
        <f>IF(Паспорт!P35&gt;0,Паспорт!P35,X34)</f>
        <v>34.31</v>
      </c>
      <c r="Y35" s="19"/>
      <c r="Z35" s="23"/>
    </row>
    <row r="36" spans="2:26" ht="15.75">
      <c r="B36" s="12">
        <v>23</v>
      </c>
      <c r="C36" s="75">
        <v>6811.1</v>
      </c>
      <c r="D36" s="85">
        <v>0</v>
      </c>
      <c r="E36" s="75">
        <v>1827.57</v>
      </c>
      <c r="F36" s="75">
        <v>780.33</v>
      </c>
      <c r="G36" s="75">
        <v>733.77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27">
        <f t="shared" si="0"/>
        <v>10152.77</v>
      </c>
      <c r="X36" s="25">
        <f>IF(Паспорт!P36&gt;0,Паспорт!P36,X35)</f>
        <v>34.31</v>
      </c>
      <c r="Y36" s="19"/>
      <c r="Z36" s="23"/>
    </row>
    <row r="37" spans="2:26" ht="15.75">
      <c r="B37" s="12">
        <v>24</v>
      </c>
      <c r="C37" s="75">
        <v>7255.73</v>
      </c>
      <c r="D37" s="85">
        <v>0</v>
      </c>
      <c r="E37" s="75">
        <v>1910.57</v>
      </c>
      <c r="F37" s="75">
        <v>794.93</v>
      </c>
      <c r="G37" s="75">
        <v>695.39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7">
        <f t="shared" si="0"/>
        <v>10656.619999999999</v>
      </c>
      <c r="X37" s="25">
        <f>IF(Паспорт!P37&gt;0,Паспорт!P37,X36)</f>
        <v>34.31</v>
      </c>
      <c r="Y37" s="19"/>
      <c r="Z37" s="23"/>
    </row>
    <row r="38" spans="2:26" ht="15.75">
      <c r="B38" s="12">
        <v>25</v>
      </c>
      <c r="C38" s="75">
        <v>7012.47</v>
      </c>
      <c r="D38" s="85">
        <v>0</v>
      </c>
      <c r="E38" s="75">
        <v>1945.11</v>
      </c>
      <c r="F38" s="75">
        <v>800.37</v>
      </c>
      <c r="G38" s="75">
        <v>691.5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27">
        <f t="shared" si="0"/>
        <v>10449.45</v>
      </c>
      <c r="X38" s="25">
        <f>IF(Паспорт!P38&gt;0,Паспорт!P38,X37)</f>
        <v>34.31</v>
      </c>
      <c r="Y38" s="19"/>
      <c r="Z38" s="23"/>
    </row>
    <row r="39" spans="2:26" ht="15.75">
      <c r="B39" s="12">
        <v>26</v>
      </c>
      <c r="C39" s="75">
        <v>7893.84</v>
      </c>
      <c r="D39" s="85">
        <v>0</v>
      </c>
      <c r="E39" s="75">
        <v>2000.98</v>
      </c>
      <c r="F39" s="75">
        <v>774.58</v>
      </c>
      <c r="G39" s="75">
        <v>631.76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7">
        <f t="shared" si="0"/>
        <v>11301.16</v>
      </c>
      <c r="X39" s="25">
        <f>IF(Паспорт!P39&gt;0,Паспорт!P39,X38)</f>
        <v>34.93</v>
      </c>
      <c r="Y39" s="19"/>
      <c r="Z39" s="23"/>
    </row>
    <row r="40" spans="2:26" ht="15.75">
      <c r="B40" s="12">
        <v>27</v>
      </c>
      <c r="C40" s="75">
        <v>7399.34</v>
      </c>
      <c r="D40" s="85">
        <v>0</v>
      </c>
      <c r="E40" s="75">
        <v>1955.31</v>
      </c>
      <c r="F40" s="75">
        <v>756.86</v>
      </c>
      <c r="G40" s="75">
        <v>608.01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27">
        <f t="shared" si="0"/>
        <v>10719.52</v>
      </c>
      <c r="X40" s="25">
        <f>IF(Паспорт!P40&gt;0,Паспорт!P40,X39)</f>
        <v>34.93</v>
      </c>
      <c r="Y40" s="19"/>
      <c r="Z40" s="23"/>
    </row>
    <row r="41" spans="2:26" ht="15.75">
      <c r="B41" s="12">
        <v>28</v>
      </c>
      <c r="C41" s="75">
        <v>7098.28</v>
      </c>
      <c r="D41" s="85">
        <v>0</v>
      </c>
      <c r="E41" s="75">
        <v>2134.01</v>
      </c>
      <c r="F41" s="75">
        <v>757.19</v>
      </c>
      <c r="G41" s="75">
        <v>548.72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7">
        <f t="shared" si="0"/>
        <v>10538.2</v>
      </c>
      <c r="X41" s="25">
        <f>IF(Паспорт!P41&gt;0,Паспорт!P41,X40)</f>
        <v>34.93</v>
      </c>
      <c r="Y41" s="19"/>
      <c r="Z41" s="23"/>
    </row>
    <row r="42" spans="2:26" ht="15.75" customHeight="1">
      <c r="B42" s="12">
        <v>29</v>
      </c>
      <c r="C42" s="75">
        <v>6779.68</v>
      </c>
      <c r="D42" s="85">
        <v>0</v>
      </c>
      <c r="E42" s="75">
        <v>1720.93</v>
      </c>
      <c r="F42" s="75">
        <v>733.98</v>
      </c>
      <c r="G42" s="75">
        <v>569.08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7">
        <f t="shared" si="0"/>
        <v>9803.67</v>
      </c>
      <c r="X42" s="25">
        <f>IF(Паспорт!P42&gt;0,Паспорт!P42,X41)</f>
        <v>34.93</v>
      </c>
      <c r="Y42" s="19"/>
      <c r="Z42" s="23"/>
    </row>
    <row r="43" spans="2:26" ht="16.5" customHeight="1">
      <c r="B43" s="12">
        <v>30</v>
      </c>
      <c r="C43" s="75">
        <v>7818.6</v>
      </c>
      <c r="D43" s="85">
        <v>0</v>
      </c>
      <c r="E43" s="75">
        <v>1725.19</v>
      </c>
      <c r="F43" s="75">
        <v>741.38</v>
      </c>
      <c r="G43" s="75">
        <v>556.81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7">
        <f t="shared" si="0"/>
        <v>10841.98</v>
      </c>
      <c r="X43" s="25">
        <f>IF(Паспорт!P43&gt;0,Паспорт!P43,X42)</f>
        <v>34.93</v>
      </c>
      <c r="Y43" s="19"/>
      <c r="Z43" s="23"/>
    </row>
    <row r="44" spans="2:26" ht="15" customHeight="1">
      <c r="B44" s="12">
        <v>31</v>
      </c>
      <c r="C44" s="75">
        <v>9210.23</v>
      </c>
      <c r="D44" s="87" t="s">
        <v>65</v>
      </c>
      <c r="E44" s="75">
        <v>1785.16</v>
      </c>
      <c r="F44" s="75">
        <v>744.59</v>
      </c>
      <c r="G44" s="75">
        <v>515.2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27">
        <v>13010.18</v>
      </c>
      <c r="X44" s="25">
        <f>IF(Паспорт!P44&gt;0,Паспорт!P44,X43)</f>
        <v>34.93</v>
      </c>
      <c r="Y44" s="19"/>
      <c r="Z44" s="23"/>
    </row>
    <row r="45" spans="2:27" ht="66" customHeight="1">
      <c r="B45" s="12" t="s">
        <v>40</v>
      </c>
      <c r="C45" s="76">
        <f>SUM(C14:C44)</f>
        <v>183553.59</v>
      </c>
      <c r="D45" s="76">
        <v>755</v>
      </c>
      <c r="E45" s="76">
        <v>55635</v>
      </c>
      <c r="F45" s="76">
        <f>SUM(F14:F44)</f>
        <v>23287.930000000004</v>
      </c>
      <c r="G45" s="76">
        <f>SUM(G14:G44)</f>
        <v>13662.64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8">
        <f>SUM(W14:W44)</f>
        <v>276894.01999999996</v>
      </c>
      <c r="X45" s="26">
        <f>SUMPRODUCT(X14:X44,W14:W44)/SUM(W14:W44)</f>
        <v>34.415648176872885</v>
      </c>
      <c r="Y45" s="22"/>
      <c r="Z45" s="119" t="s">
        <v>41</v>
      </c>
      <c r="AA45" s="119"/>
    </row>
    <row r="46" spans="3:26" ht="19.5" customHeight="1">
      <c r="C46" s="106" t="s">
        <v>63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20"/>
      <c r="Z46"/>
    </row>
    <row r="47" spans="3:4" ht="15.75" customHeight="1">
      <c r="C47" s="1"/>
      <c r="D47" s="1"/>
    </row>
    <row r="48" spans="3:29" ht="15">
      <c r="C48" s="7" t="s">
        <v>48</v>
      </c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 t="s">
        <v>49</v>
      </c>
      <c r="Q48" s="8"/>
      <c r="R48" s="8"/>
      <c r="S48" s="8"/>
      <c r="T48" s="47"/>
      <c r="U48" s="48"/>
      <c r="V48" s="48" t="s">
        <v>66</v>
      </c>
      <c r="W48" s="78"/>
      <c r="X48" s="79"/>
      <c r="Y48" s="77"/>
      <c r="Z48"/>
      <c r="AC48" s="6"/>
    </row>
    <row r="49" spans="3:25" ht="12.75">
      <c r="C49" s="1"/>
      <c r="D49" s="1" t="s">
        <v>37</v>
      </c>
      <c r="O49" s="2"/>
      <c r="P49" s="10" t="s">
        <v>29</v>
      </c>
      <c r="Q49" s="10"/>
      <c r="T49" t="s">
        <v>0</v>
      </c>
      <c r="V49" t="s">
        <v>16</v>
      </c>
      <c r="Y49" s="2"/>
    </row>
    <row r="50" spans="3:25" ht="18" customHeight="1">
      <c r="C50" s="7" t="s">
        <v>36</v>
      </c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1</v>
      </c>
      <c r="P50" s="8" t="s">
        <v>58</v>
      </c>
      <c r="Q50" s="8"/>
      <c r="R50" s="8"/>
      <c r="S50" s="8"/>
      <c r="T50" s="8"/>
      <c r="U50" s="8"/>
      <c r="V50" s="48" t="s">
        <v>66</v>
      </c>
      <c r="W50" s="8"/>
      <c r="X50" s="8"/>
      <c r="Y50" s="21"/>
    </row>
    <row r="51" spans="3:25" ht="12.75">
      <c r="C51" s="1"/>
      <c r="D51" s="1" t="s">
        <v>38</v>
      </c>
      <c r="O51" s="2"/>
      <c r="P51" s="9" t="s">
        <v>29</v>
      </c>
      <c r="Q51" s="9"/>
      <c r="T51" t="s">
        <v>0</v>
      </c>
      <c r="V51" t="s">
        <v>16</v>
      </c>
      <c r="Y51" s="2"/>
    </row>
  </sheetData>
  <sheetProtection/>
  <mergeCells count="31">
    <mergeCell ref="Q11:Q13"/>
    <mergeCell ref="K11:K13"/>
    <mergeCell ref="B6:Y6"/>
    <mergeCell ref="Z45:AA45"/>
    <mergeCell ref="E11:E13"/>
    <mergeCell ref="F11:F13"/>
    <mergeCell ref="G11:G13"/>
    <mergeCell ref="H11:H13"/>
    <mergeCell ref="R11:R13"/>
    <mergeCell ref="Z14:AA21"/>
    <mergeCell ref="J11:J13"/>
    <mergeCell ref="X10:X13"/>
    <mergeCell ref="P11:P13"/>
    <mergeCell ref="C5:X5"/>
    <mergeCell ref="B7:X7"/>
    <mergeCell ref="B8:X8"/>
    <mergeCell ref="B10:B13"/>
    <mergeCell ref="I11:I13"/>
    <mergeCell ref="S11:S13"/>
    <mergeCell ref="T11:T13"/>
    <mergeCell ref="W10:W13"/>
    <mergeCell ref="C10:V10"/>
    <mergeCell ref="M11:M13"/>
    <mergeCell ref="C46:X46"/>
    <mergeCell ref="L11:L13"/>
    <mergeCell ref="V11:V13"/>
    <mergeCell ref="N11:N13"/>
    <mergeCell ref="O11:O13"/>
    <mergeCell ref="C11:C13"/>
    <mergeCell ref="D11:D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2016-08-02T06:43:05Z</cp:lastPrinted>
  <dcterms:created xsi:type="dcterms:W3CDTF">2010-01-29T08:37:16Z</dcterms:created>
  <dcterms:modified xsi:type="dcterms:W3CDTF">2016-08-02T08:27:12Z</dcterms:modified>
  <cp:category/>
  <cp:version/>
  <cp:contentType/>
  <cp:contentStatus/>
</cp:coreProperties>
</file>