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<sst xmlns="http://schemas.openxmlformats.org/spreadsheetml/2006/main" count="81" uniqueCount="67">
  <si>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</si>
  <si>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</si>
  <si>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</si>
  <si>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</si>
  <si>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</si>
  <si>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</si>
  <si>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</si>
  <si>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</si>
  <si>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</si>
  <si>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</si>
  <si>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</si>
  <si>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</si>
  <si>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</si>
  <si>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</si>
  <si>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</si>
  <si>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</si>
  <si>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</si>
  <si>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</si>
  <si>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</si>
  <si>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</si>
  <si>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</si>
  <si>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</si>
  <si>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</si>
  <si>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</si>
  <si>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</si>
  <si>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</si>
  <si>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</si>
  <si>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</si>
  <si>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</si>
  <si>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</si>
  <si>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</si>
  <si>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</si>
  <si>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</si>
  <si>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</si>
  <si>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</si>
  <si>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</si>
  <si>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</si>
  <si>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</si>
  <si>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</si>
  <si>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</si>
  <si>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</si>
  <si>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</si>
  <si>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</si>
  <si>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</si>
  <si>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</si>
  <si>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</si>
  <si>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</si>
  <si>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</si>
  <si>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</si>
  <si>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</si>
  <si>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</si>
  <si>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Победа,Федчине,Чабанівка,Підгорівка,Нова Астрахань</t>
    </r>
  </si>
  <si>
    <t>ГРСПобеда</t>
  </si>
  <si>
    <t xml:space="preserve"> ГРС Федчино</t>
  </si>
  <si>
    <t>ГРС Родина</t>
  </si>
  <si>
    <t xml:space="preserve">       переданого Сєвєродонецьким ЛВУМГ та прийнятого ПАТ "Луганськгаз"     по  ГРС Победа,Федчине,Родина,Підгорівка,Нова Астрахань</t>
  </si>
  <si>
    <t>ГРС Підгорівка</t>
  </si>
  <si>
    <t>Ісаєв В.С.</t>
  </si>
  <si>
    <t xml:space="preserve">Сєвєродонецьке ЛВУМГ </t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</si>
  <si>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</si>
  <si>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31.07.2016р.</t>
    </r>
  </si>
  <si>
    <t xml:space="preserve">    з газопроводу   Новопсков - Краматорськ      за період з   01.07.2016р. по 31.07.2016р.</t>
  </si>
  <si>
    <t xml:space="preserve">      Ю.О.Головко </t>
  </si>
  <si>
    <t xml:space="preserve">     М.О.Єрьоменко </t>
  </si>
  <si>
    <t>ГРС НоваАстрахань</t>
  </si>
  <si>
    <t>01.08.2016р.</t>
  </si>
  <si>
    <t>31.08.2016р.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</si>
</sst>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79" fontId="90" fillId="0" borderId="10" xfId="0" applyNumberFormat="1" applyFont="1" applyBorder="1" applyAlignment="1">
      <alignment horizontal="center"/>
    </xf>
    <xf numFmtId="179" fontId="90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77" fontId="90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92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2" t="s">
        <v>30</v>
      </c>
      <c r="C1" s="42"/>
      <c r="D1" s="42"/>
      <c r="E1" s="42"/>
      <c r="F1" s="42"/>
      <c r="G1" s="42"/>
      <c r="H1" s="42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2" t="s">
        <v>45</v>
      </c>
      <c r="C2" s="42"/>
      <c r="D2" s="42"/>
      <c r="E2" s="42"/>
      <c r="F2" s="42"/>
      <c r="G2" s="42"/>
      <c r="H2" s="42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3" t="s">
        <v>46</v>
      </c>
      <c r="C3" s="42"/>
      <c r="D3" s="42"/>
      <c r="E3" s="42"/>
      <c r="F3" s="42"/>
      <c r="G3" s="42"/>
      <c r="H3" s="42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2" t="s">
        <v>32</v>
      </c>
      <c r="C4" s="42"/>
      <c r="D4" s="42"/>
      <c r="E4" s="42"/>
      <c r="F4" s="42"/>
      <c r="G4" s="42"/>
      <c r="H4" s="42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2" t="s">
        <v>47</v>
      </c>
      <c r="C5" s="42"/>
      <c r="D5" s="42"/>
      <c r="E5" s="42"/>
      <c r="F5" s="42"/>
      <c r="G5" s="42"/>
      <c r="H5" s="42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.75">
      <c r="B6" s="1"/>
      <c r="C6" s="91" t="s">
        <v>18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</row>
    <row r="7" spans="2:29" s="44" customFormat="1" ht="18.75" customHeight="1">
      <c r="B7" s="103" t="s">
        <v>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AC7" s="45"/>
    </row>
    <row r="8" spans="2:29" s="44" customFormat="1" ht="19.5" customHeight="1">
      <c r="B8" s="100" t="s">
        <v>60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AC8" s="45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3" t="s">
        <v>26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05" t="s">
        <v>6</v>
      </c>
      <c r="P10" s="106"/>
      <c r="Q10" s="106"/>
      <c r="R10" s="106"/>
      <c r="S10" s="106"/>
      <c r="T10" s="106"/>
      <c r="U10" s="96" t="s">
        <v>22</v>
      </c>
      <c r="V10" s="93" t="s">
        <v>23</v>
      </c>
      <c r="W10" s="93" t="s">
        <v>35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108" t="s">
        <v>2</v>
      </c>
      <c r="D11" s="99" t="s">
        <v>3</v>
      </c>
      <c r="E11" s="99" t="s">
        <v>4</v>
      </c>
      <c r="F11" s="99" t="s">
        <v>5</v>
      </c>
      <c r="G11" s="99" t="s">
        <v>8</v>
      </c>
      <c r="H11" s="99" t="s">
        <v>9</v>
      </c>
      <c r="I11" s="99" t="s">
        <v>10</v>
      </c>
      <c r="J11" s="99" t="s">
        <v>11</v>
      </c>
      <c r="K11" s="99" t="s">
        <v>12</v>
      </c>
      <c r="L11" s="99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33</v>
      </c>
      <c r="R11" s="93" t="s">
        <v>20</v>
      </c>
      <c r="S11" s="93" t="s">
        <v>34</v>
      </c>
      <c r="T11" s="93" t="s">
        <v>21</v>
      </c>
      <c r="U11" s="97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108"/>
      <c r="D12" s="99"/>
      <c r="E12" s="99"/>
      <c r="F12" s="99"/>
      <c r="G12" s="99"/>
      <c r="H12" s="99"/>
      <c r="I12" s="99"/>
      <c r="J12" s="99"/>
      <c r="K12" s="99"/>
      <c r="L12" s="99"/>
      <c r="M12" s="94"/>
      <c r="N12" s="94"/>
      <c r="O12" s="94"/>
      <c r="P12" s="94"/>
      <c r="Q12" s="94"/>
      <c r="R12" s="94"/>
      <c r="S12" s="94"/>
      <c r="T12" s="94"/>
      <c r="U12" s="97"/>
      <c r="V12" s="94"/>
      <c r="W12" s="94"/>
      <c r="X12" s="94"/>
      <c r="Y12" s="94"/>
      <c r="Z12" s="3"/>
      <c r="AB12" s="6"/>
      <c r="AC12"/>
    </row>
    <row r="13" spans="2:29" ht="30" customHeight="1">
      <c r="B13" s="104"/>
      <c r="C13" s="108"/>
      <c r="D13" s="99"/>
      <c r="E13" s="99"/>
      <c r="F13" s="99"/>
      <c r="G13" s="99"/>
      <c r="H13" s="99"/>
      <c r="I13" s="99"/>
      <c r="J13" s="99"/>
      <c r="K13" s="99"/>
      <c r="L13" s="99"/>
      <c r="M13" s="95"/>
      <c r="N13" s="95"/>
      <c r="O13" s="95"/>
      <c r="P13" s="95"/>
      <c r="Q13" s="95"/>
      <c r="R13" s="95"/>
      <c r="S13" s="95"/>
      <c r="T13" s="95"/>
      <c r="U13" s="98"/>
      <c r="V13" s="95"/>
      <c r="W13" s="95"/>
      <c r="X13" s="95"/>
      <c r="Y13" s="95"/>
      <c r="Z13" s="3"/>
      <c r="AB13" s="6"/>
      <c r="AC13"/>
    </row>
    <row r="14" spans="2:29" ht="12.75" customHeight="1">
      <c r="B14" s="86">
        <v>1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4"/>
      <c r="Q14" s="65"/>
      <c r="R14" s="64"/>
      <c r="S14" s="65"/>
      <c r="T14" s="64"/>
      <c r="U14" s="66"/>
      <c r="V14" s="66"/>
      <c r="W14" s="62"/>
      <c r="X14" s="62"/>
      <c r="Y14" s="67"/>
      <c r="AA14" s="4">
        <f>SUM(D14:N14,P14)</f>
        <v>0</v>
      </c>
      <c r="AB14" s="29" t="str">
        <f>IF(AA14=100,"ОК"," ")</f>
        <v> </v>
      </c>
      <c r="AC14"/>
    </row>
    <row r="15" spans="2:29" ht="12.75" customHeight="1">
      <c r="B15" s="86">
        <v>2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4"/>
      <c r="Q15" s="65"/>
      <c r="R15" s="64"/>
      <c r="S15" s="65"/>
      <c r="T15" s="64"/>
      <c r="U15" s="66"/>
      <c r="V15" s="66"/>
      <c r="W15" s="62"/>
      <c r="X15" s="62"/>
      <c r="Y15" s="67"/>
      <c r="AA15" s="4">
        <f>SUM(D15:N15,P15)</f>
        <v>0</v>
      </c>
      <c r="AB15" s="29" t="str">
        <f>IF(AA15=100,"ОК"," ")</f>
        <v> </v>
      </c>
      <c r="AC15"/>
    </row>
    <row r="16" spans="2:28" s="72" customFormat="1" ht="12.75">
      <c r="B16" s="59">
        <v>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51"/>
      <c r="R16" s="50"/>
      <c r="S16" s="52"/>
      <c r="T16" s="50"/>
      <c r="U16" s="52"/>
      <c r="V16" s="52"/>
      <c r="W16" s="89"/>
      <c r="X16" s="90"/>
      <c r="Y16" s="90"/>
      <c r="AA16" s="73">
        <f>SUM(C16:N16)</f>
        <v>0</v>
      </c>
      <c r="AB16" s="74"/>
    </row>
    <row r="17" spans="2:29" ht="12.75" customHeight="1">
      <c r="B17" s="68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5"/>
      <c r="R17" s="54"/>
      <c r="S17" s="55"/>
      <c r="T17" s="54"/>
      <c r="U17" s="56"/>
      <c r="V17" s="56"/>
      <c r="W17" s="46"/>
      <c r="X17" s="47"/>
      <c r="Y17" s="48"/>
      <c r="AA17" s="4">
        <f aca="true" t="shared" si="0" ref="AA17:AA44">SUM(D17:N17,P17)</f>
        <v>0</v>
      </c>
      <c r="AB17" s="5"/>
      <c r="AC17"/>
    </row>
    <row r="18" spans="2:28" s="72" customFormat="1" ht="12.75">
      <c r="B18" s="59">
        <v>5</v>
      </c>
      <c r="C18" s="49">
        <v>92.5082</v>
      </c>
      <c r="D18" s="49">
        <v>4.0489</v>
      </c>
      <c r="E18" s="49">
        <v>0.9984</v>
      </c>
      <c r="F18" s="49">
        <v>0.1279</v>
      </c>
      <c r="G18" s="49">
        <v>0.2099</v>
      </c>
      <c r="H18" s="49">
        <v>0.0188</v>
      </c>
      <c r="I18" s="49">
        <v>0.0638</v>
      </c>
      <c r="J18" s="49">
        <v>0.05202</v>
      </c>
      <c r="K18" s="49">
        <v>0.1209</v>
      </c>
      <c r="L18" s="49">
        <v>0.011</v>
      </c>
      <c r="M18" s="49">
        <v>1.5662</v>
      </c>
      <c r="N18" s="49">
        <v>0.2737</v>
      </c>
      <c r="O18" s="49">
        <v>0.7274</v>
      </c>
      <c r="P18" s="50">
        <v>34.95</v>
      </c>
      <c r="Q18" s="51">
        <v>8347</v>
      </c>
      <c r="R18" s="50">
        <v>38.7</v>
      </c>
      <c r="S18" s="52">
        <v>9242</v>
      </c>
      <c r="T18" s="50">
        <v>49.8</v>
      </c>
      <c r="U18" s="52">
        <v>-8.8</v>
      </c>
      <c r="V18" s="52">
        <v>-7.5</v>
      </c>
      <c r="W18" s="89" t="s">
        <v>59</v>
      </c>
      <c r="X18" s="90">
        <v>0.006</v>
      </c>
      <c r="Y18" s="90">
        <v>0.0002</v>
      </c>
      <c r="AA18" s="73">
        <f>SUM(C18:N18)</f>
        <v>99.99972000000001</v>
      </c>
      <c r="AB18" s="74"/>
    </row>
    <row r="19" spans="2:27" ht="12.75" customHeight="1">
      <c r="B19" s="86">
        <v>6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9"/>
      <c r="P19" s="64"/>
      <c r="Q19" s="65"/>
      <c r="R19" s="64"/>
      <c r="S19" s="65"/>
      <c r="T19" s="64"/>
      <c r="U19" s="66"/>
      <c r="V19" s="66"/>
      <c r="W19" s="62"/>
      <c r="X19" s="62"/>
      <c r="Y19" s="67"/>
      <c r="AA19" s="4">
        <f t="shared" si="0"/>
        <v>0</v>
      </c>
    </row>
    <row r="20" spans="2:28" s="72" customFormat="1" ht="12.75" customHeight="1">
      <c r="B20" s="59"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50"/>
      <c r="S20" s="52"/>
      <c r="T20" s="50"/>
      <c r="U20" s="52"/>
      <c r="V20" s="52"/>
      <c r="W20" s="46"/>
      <c r="X20" s="47"/>
      <c r="Y20" s="48"/>
      <c r="AA20" s="73">
        <f>SUM(C20:N20)</f>
        <v>0</v>
      </c>
      <c r="AB20" s="74"/>
    </row>
    <row r="21" spans="2:27" ht="12.75" customHeight="1">
      <c r="B21" s="86">
        <v>8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9"/>
      <c r="P21" s="64"/>
      <c r="Q21" s="65"/>
      <c r="R21" s="64"/>
      <c r="S21" s="65"/>
      <c r="T21" s="64"/>
      <c r="U21" s="66"/>
      <c r="V21" s="66"/>
      <c r="W21" s="62"/>
      <c r="X21" s="62"/>
      <c r="Y21" s="67"/>
      <c r="AA21" s="4">
        <f t="shared" si="0"/>
        <v>0</v>
      </c>
    </row>
    <row r="22" spans="2:27" ht="12.75" customHeight="1">
      <c r="B22" s="86">
        <v>9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9"/>
      <c r="P22" s="64"/>
      <c r="Q22" s="65"/>
      <c r="R22" s="64"/>
      <c r="S22" s="65"/>
      <c r="T22" s="64"/>
      <c r="U22" s="66"/>
      <c r="V22" s="66"/>
      <c r="W22" s="70"/>
      <c r="X22" s="70"/>
      <c r="Y22" s="70"/>
      <c r="AA22" s="4">
        <f t="shared" si="0"/>
        <v>0</v>
      </c>
    </row>
    <row r="23" spans="2:27" ht="12.75" customHeight="1">
      <c r="B23" s="86">
        <v>10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9"/>
      <c r="P23" s="64"/>
      <c r="Q23" s="65"/>
      <c r="R23" s="64"/>
      <c r="S23" s="65"/>
      <c r="T23" s="64"/>
      <c r="U23" s="66"/>
      <c r="V23" s="66"/>
      <c r="W23" s="62"/>
      <c r="X23" s="62"/>
      <c r="Y23" s="67"/>
      <c r="AA23" s="4">
        <f t="shared" si="0"/>
        <v>0</v>
      </c>
    </row>
    <row r="24" spans="2:28" s="72" customFormat="1" ht="12.75">
      <c r="B24" s="59">
        <v>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51"/>
      <c r="R24" s="50"/>
      <c r="S24" s="52"/>
      <c r="T24" s="50"/>
      <c r="U24" s="52"/>
      <c r="V24" s="52"/>
      <c r="W24" s="46"/>
      <c r="X24" s="47"/>
      <c r="Y24" s="48"/>
      <c r="AA24" s="73">
        <f>SUM(C24:N24)</f>
        <v>0</v>
      </c>
      <c r="AB24" s="74"/>
    </row>
    <row r="25" spans="2:27" ht="12.75" customHeight="1">
      <c r="B25" s="86">
        <v>12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9"/>
      <c r="P25" s="64"/>
      <c r="Q25" s="65"/>
      <c r="R25" s="64"/>
      <c r="S25" s="65"/>
      <c r="T25" s="64"/>
      <c r="U25" s="66"/>
      <c r="V25" s="66"/>
      <c r="W25" s="62"/>
      <c r="X25" s="62"/>
      <c r="Y25" s="67"/>
      <c r="AA25" s="4">
        <f t="shared" si="0"/>
        <v>0</v>
      </c>
    </row>
    <row r="26" spans="2:27" ht="12.75" customHeight="1">
      <c r="B26" s="86">
        <v>13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9"/>
      <c r="P26" s="64"/>
      <c r="Q26" s="65"/>
      <c r="R26" s="64"/>
      <c r="S26" s="65"/>
      <c r="T26" s="64"/>
      <c r="U26" s="66"/>
      <c r="V26" s="66"/>
      <c r="W26" s="62"/>
      <c r="X26" s="62"/>
      <c r="Y26" s="67"/>
      <c r="AA26" s="4">
        <f t="shared" si="0"/>
        <v>0</v>
      </c>
    </row>
    <row r="27" spans="2:27" ht="12.75" customHeight="1">
      <c r="B27" s="68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5"/>
      <c r="T27" s="54"/>
      <c r="U27" s="56"/>
      <c r="V27" s="56"/>
      <c r="W27" s="46"/>
      <c r="X27" s="47"/>
      <c r="Y27" s="48"/>
      <c r="AA27" s="4">
        <f t="shared" si="0"/>
        <v>0</v>
      </c>
    </row>
    <row r="28" spans="2:28" s="75" customFormat="1" ht="12.75">
      <c r="B28" s="59">
        <v>15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5"/>
      <c r="R28" s="54"/>
      <c r="S28" s="56"/>
      <c r="T28" s="54"/>
      <c r="U28" s="56"/>
      <c r="V28" s="56"/>
      <c r="W28" s="46"/>
      <c r="X28" s="56"/>
      <c r="Y28" s="56"/>
      <c r="AA28" s="73">
        <f>SUM(C28:N28)</f>
        <v>0</v>
      </c>
      <c r="AB28" s="77"/>
    </row>
    <row r="29" spans="2:27" ht="12.75" customHeight="1">
      <c r="B29" s="7">
        <v>16</v>
      </c>
      <c r="C29" s="6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9"/>
      <c r="P29" s="64"/>
      <c r="Q29" s="65"/>
      <c r="R29" s="64"/>
      <c r="S29" s="65"/>
      <c r="T29" s="64"/>
      <c r="U29" s="66"/>
      <c r="V29" s="66"/>
      <c r="W29" s="62"/>
      <c r="X29" s="62"/>
      <c r="Y29" s="67"/>
      <c r="AA29" s="4">
        <f t="shared" si="0"/>
        <v>0</v>
      </c>
    </row>
    <row r="30" spans="2:27" ht="12.75" customHeight="1">
      <c r="B30" s="7">
        <v>17</v>
      </c>
      <c r="C30" s="67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9"/>
      <c r="P30" s="64"/>
      <c r="Q30" s="65"/>
      <c r="R30" s="64"/>
      <c r="S30" s="65"/>
      <c r="T30" s="64"/>
      <c r="U30" s="66"/>
      <c r="V30" s="66"/>
      <c r="W30" s="62"/>
      <c r="X30" s="62"/>
      <c r="Y30" s="67"/>
      <c r="AA30" s="4">
        <f t="shared" si="0"/>
        <v>0</v>
      </c>
    </row>
    <row r="31" spans="2:28" s="75" customFormat="1" ht="12.75">
      <c r="B31" s="59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5"/>
      <c r="R31" s="54"/>
      <c r="S31" s="56"/>
      <c r="T31" s="54"/>
      <c r="U31" s="56"/>
      <c r="V31" s="56"/>
      <c r="W31" s="46"/>
      <c r="X31" s="56"/>
      <c r="Y31" s="56"/>
      <c r="AA31" s="76"/>
      <c r="AB31" s="77"/>
    </row>
    <row r="32" spans="2:28" s="75" customFormat="1" ht="12.75" customHeight="1">
      <c r="B32" s="59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/>
      <c r="R32" s="54"/>
      <c r="S32" s="56"/>
      <c r="T32" s="54"/>
      <c r="U32" s="56"/>
      <c r="V32" s="56"/>
      <c r="W32" s="60"/>
      <c r="X32" s="56"/>
      <c r="Y32" s="56"/>
      <c r="AA32" s="76"/>
      <c r="AB32" s="77"/>
    </row>
    <row r="33" spans="2:28" s="75" customFormat="1" ht="12.75">
      <c r="B33" s="59">
        <v>20</v>
      </c>
      <c r="C33" s="53">
        <v>88.0127</v>
      </c>
      <c r="D33" s="53">
        <v>3.0829</v>
      </c>
      <c r="E33" s="53">
        <v>1.4444</v>
      </c>
      <c r="F33" s="53">
        <v>0.2112</v>
      </c>
      <c r="G33" s="53">
        <v>0.386</v>
      </c>
      <c r="H33" s="53">
        <v>0.0033</v>
      </c>
      <c r="I33" s="53">
        <v>0.1194</v>
      </c>
      <c r="J33" s="53">
        <v>0.1025</v>
      </c>
      <c r="K33" s="53">
        <v>0.1264</v>
      </c>
      <c r="L33" s="53">
        <v>0.0092</v>
      </c>
      <c r="M33" s="53">
        <v>3.6593</v>
      </c>
      <c r="N33" s="53">
        <v>2.8427</v>
      </c>
      <c r="O33" s="53">
        <v>0.7742</v>
      </c>
      <c r="P33" s="54">
        <v>33.67</v>
      </c>
      <c r="Q33" s="55">
        <v>8042</v>
      </c>
      <c r="R33" s="54">
        <v>37.27</v>
      </c>
      <c r="S33" s="56">
        <v>8901</v>
      </c>
      <c r="T33" s="54">
        <v>46.48</v>
      </c>
      <c r="U33" s="56"/>
      <c r="V33" s="56"/>
      <c r="W33" s="46"/>
      <c r="X33" s="56"/>
      <c r="Y33" s="56"/>
      <c r="AA33" s="73">
        <f>SUM(C33:N33)</f>
        <v>100</v>
      </c>
      <c r="AB33" s="77"/>
    </row>
    <row r="34" spans="2:27" ht="12.75" customHeight="1">
      <c r="B34" s="7">
        <v>21</v>
      </c>
      <c r="C34" s="67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9"/>
      <c r="P34" s="64"/>
      <c r="Q34" s="65"/>
      <c r="R34" s="64"/>
      <c r="S34" s="65"/>
      <c r="T34" s="64"/>
      <c r="U34" s="66"/>
      <c r="V34" s="66"/>
      <c r="W34" s="62"/>
      <c r="X34" s="62"/>
      <c r="Y34" s="67"/>
      <c r="AA34" s="4">
        <f t="shared" si="0"/>
        <v>0</v>
      </c>
    </row>
    <row r="35" spans="2:27" ht="12.75" customHeight="1">
      <c r="B35" s="7">
        <v>22</v>
      </c>
      <c r="C35" s="6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9"/>
      <c r="P35" s="64"/>
      <c r="Q35" s="65"/>
      <c r="R35" s="64"/>
      <c r="S35" s="65"/>
      <c r="T35" s="64"/>
      <c r="U35" s="66"/>
      <c r="V35" s="66"/>
      <c r="W35" s="62"/>
      <c r="X35" s="62"/>
      <c r="Y35" s="67"/>
      <c r="AA35" s="4">
        <f t="shared" si="0"/>
        <v>0</v>
      </c>
    </row>
    <row r="36" spans="2:28" s="75" customFormat="1" ht="12.75">
      <c r="B36" s="59">
        <v>23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5"/>
      <c r="R36" s="54"/>
      <c r="S36" s="56"/>
      <c r="T36" s="54"/>
      <c r="U36" s="56"/>
      <c r="V36" s="56"/>
      <c r="W36" s="47"/>
      <c r="X36" s="56"/>
      <c r="Y36" s="56"/>
      <c r="AA36" s="73">
        <f>SUM(C36:N36)</f>
        <v>0</v>
      </c>
      <c r="AB36" s="77"/>
    </row>
    <row r="37" spans="2:27" ht="12.75" customHeight="1">
      <c r="B37" s="7">
        <v>24</v>
      </c>
      <c r="C37" s="67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9"/>
      <c r="P37" s="64"/>
      <c r="Q37" s="65"/>
      <c r="R37" s="64"/>
      <c r="S37" s="65"/>
      <c r="T37" s="64"/>
      <c r="U37" s="66"/>
      <c r="V37" s="66"/>
      <c r="W37" s="62"/>
      <c r="X37" s="70"/>
      <c r="Y37" s="70"/>
      <c r="AA37" s="4">
        <f t="shared" si="0"/>
        <v>0</v>
      </c>
    </row>
    <row r="38" spans="2:27" ht="12.75" customHeight="1">
      <c r="B38" s="7">
        <v>25</v>
      </c>
      <c r="C38" s="6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9"/>
      <c r="P38" s="64"/>
      <c r="Q38" s="65"/>
      <c r="R38" s="64"/>
      <c r="S38" s="65"/>
      <c r="T38" s="64"/>
      <c r="U38" s="66"/>
      <c r="V38" s="66"/>
      <c r="W38" s="62"/>
      <c r="X38" s="62"/>
      <c r="Y38" s="67"/>
      <c r="AA38" s="4">
        <f t="shared" si="0"/>
        <v>0</v>
      </c>
    </row>
    <row r="39" spans="2:27" ht="12.75" customHeight="1">
      <c r="B39" s="7">
        <v>26</v>
      </c>
      <c r="C39" s="6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9"/>
      <c r="P39" s="64"/>
      <c r="Q39" s="65"/>
      <c r="R39" s="64"/>
      <c r="S39" s="65"/>
      <c r="T39" s="64"/>
      <c r="U39" s="66"/>
      <c r="V39" s="66"/>
      <c r="W39" s="62"/>
      <c r="X39" s="62"/>
      <c r="Y39" s="67"/>
      <c r="AA39" s="4">
        <f t="shared" si="0"/>
        <v>0</v>
      </c>
    </row>
    <row r="40" spans="2:27" ht="12.75" customHeight="1">
      <c r="B40" s="7">
        <v>27</v>
      </c>
      <c r="C40" s="67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9"/>
      <c r="P40" s="64"/>
      <c r="Q40" s="65"/>
      <c r="R40" s="64"/>
      <c r="S40" s="65"/>
      <c r="T40" s="64"/>
      <c r="U40" s="66"/>
      <c r="V40" s="66"/>
      <c r="W40" s="62"/>
      <c r="X40" s="62"/>
      <c r="Y40" s="67"/>
      <c r="AA40" s="4">
        <f t="shared" si="0"/>
        <v>0</v>
      </c>
    </row>
    <row r="41" spans="2:27" ht="12.75" customHeight="1">
      <c r="B41" s="7">
        <v>28</v>
      </c>
      <c r="C41" s="67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9"/>
      <c r="P41" s="64"/>
      <c r="Q41" s="65"/>
      <c r="R41" s="64"/>
      <c r="S41" s="65"/>
      <c r="T41" s="64"/>
      <c r="U41" s="66"/>
      <c r="V41" s="66"/>
      <c r="W41" s="62"/>
      <c r="X41" s="62"/>
      <c r="Y41" s="67"/>
      <c r="AA41" s="4">
        <f t="shared" si="0"/>
        <v>0</v>
      </c>
    </row>
    <row r="42" spans="2:27" ht="12.75" customHeight="1">
      <c r="B42" s="7">
        <v>29</v>
      </c>
      <c r="C42" s="67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9"/>
      <c r="P42" s="64"/>
      <c r="Q42" s="65"/>
      <c r="R42" s="64"/>
      <c r="S42" s="65"/>
      <c r="T42" s="64"/>
      <c r="U42" s="66"/>
      <c r="V42" s="66"/>
      <c r="W42" s="62"/>
      <c r="X42" s="62"/>
      <c r="Y42" s="67"/>
      <c r="AA42" s="4">
        <f t="shared" si="0"/>
        <v>0</v>
      </c>
    </row>
    <row r="43" spans="2:27" ht="12.75" customHeight="1">
      <c r="B43" s="7">
        <v>30</v>
      </c>
      <c r="C43" s="67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9"/>
      <c r="P43" s="64"/>
      <c r="Q43" s="65"/>
      <c r="R43" s="64"/>
      <c r="S43" s="65"/>
      <c r="T43" s="64"/>
      <c r="U43" s="66"/>
      <c r="V43" s="66"/>
      <c r="W43" s="62"/>
      <c r="X43" s="62"/>
      <c r="Y43" s="67"/>
      <c r="AA43" s="4">
        <f t="shared" si="0"/>
        <v>0</v>
      </c>
    </row>
    <row r="44" spans="2:27" ht="12.75" customHeight="1">
      <c r="B44" s="7">
        <v>31</v>
      </c>
      <c r="C44" s="67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9"/>
      <c r="P44" s="64"/>
      <c r="Q44" s="65"/>
      <c r="R44" s="64"/>
      <c r="S44" s="65"/>
      <c r="T44" s="71"/>
      <c r="U44" s="66"/>
      <c r="V44" s="66"/>
      <c r="W44" s="62"/>
      <c r="X44" s="62"/>
      <c r="Y44" s="67"/>
      <c r="AA44" s="4">
        <f t="shared" si="0"/>
        <v>0</v>
      </c>
    </row>
    <row r="46" spans="3:29" s="1" customFormat="1" ht="15">
      <c r="C46" s="10" t="s">
        <v>48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62</v>
      </c>
      <c r="Q46" s="10"/>
      <c r="R46" s="10"/>
      <c r="S46" s="10"/>
      <c r="T46" s="78"/>
      <c r="U46" s="79"/>
      <c r="V46" s="79"/>
      <c r="W46" s="101">
        <v>42582</v>
      </c>
      <c r="X46" s="102"/>
      <c r="Y46" s="80"/>
      <c r="AC46" s="81"/>
    </row>
    <row r="47" spans="4:29" s="1" customFormat="1" ht="12.75">
      <c r="D47" s="1" t="s">
        <v>27</v>
      </c>
      <c r="M47" s="2" t="s">
        <v>0</v>
      </c>
      <c r="O47" s="2"/>
      <c r="P47" s="82" t="s">
        <v>29</v>
      </c>
      <c r="Q47" s="82"/>
      <c r="T47" s="2"/>
      <c r="W47" s="2"/>
      <c r="X47" s="2" t="s">
        <v>16</v>
      </c>
      <c r="AC47" s="81"/>
    </row>
    <row r="48" spans="3:29" s="1" customFormat="1" ht="18" customHeight="1">
      <c r="C48" s="10" t="s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63</v>
      </c>
      <c r="Q48" s="10"/>
      <c r="R48" s="10"/>
      <c r="S48" s="10"/>
      <c r="T48" s="10"/>
      <c r="U48" s="79"/>
      <c r="V48" s="79"/>
      <c r="W48" s="101">
        <v>42582</v>
      </c>
      <c r="X48" s="102"/>
      <c r="Y48" s="10"/>
      <c r="AC48" s="81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1"/>
    </row>
  </sheetData>
  <sheetProtection/>
  <mergeCells count="31">
    <mergeCell ref="O10:T10"/>
    <mergeCell ref="H11:H13"/>
    <mergeCell ref="B7:Y7"/>
    <mergeCell ref="B10:B13"/>
    <mergeCell ref="V10:V13"/>
    <mergeCell ref="S11:S13"/>
    <mergeCell ref="N11:N13"/>
    <mergeCell ref="X10:X13"/>
    <mergeCell ref="Q11:Q13"/>
    <mergeCell ref="C10:N10"/>
    <mergeCell ref="C11:C13"/>
    <mergeCell ref="R11:R13"/>
    <mergeCell ref="W46:X46"/>
    <mergeCell ref="W48:X48"/>
    <mergeCell ref="E11:E13"/>
    <mergeCell ref="I11:I13"/>
    <mergeCell ref="T11:T13"/>
    <mergeCell ref="M11:M13"/>
    <mergeCell ref="L11:L13"/>
    <mergeCell ref="F11:F13"/>
    <mergeCell ref="P11:P13"/>
    <mergeCell ref="C6:AA6"/>
    <mergeCell ref="Y10:Y13"/>
    <mergeCell ref="U10:U13"/>
    <mergeCell ref="D11:D13"/>
    <mergeCell ref="G11:G13"/>
    <mergeCell ref="O11:O13"/>
    <mergeCell ref="B8:Y8"/>
    <mergeCell ref="K11:K13"/>
    <mergeCell ref="J11:J13"/>
    <mergeCell ref="W10:W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5" zoomScaleNormal="75" zoomScaleSheetLayoutView="80" workbookViewId="0" topLeftCell="A1">
      <selection activeCell="C45" sqref="C45:G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4" width="12.00390625" style="0" customWidth="1"/>
    <col min="5" max="5" width="12.625" style="0" customWidth="1"/>
    <col min="6" max="6" width="13.125" style="0" customWidth="1"/>
    <col min="7" max="7" width="13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6" t="s">
        <v>30</v>
      </c>
      <c r="C1" s="36"/>
      <c r="D1" s="36"/>
      <c r="E1" s="36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36" t="s">
        <v>31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37" t="s">
        <v>58</v>
      </c>
      <c r="C3" s="37"/>
      <c r="D3" s="37"/>
      <c r="E3" s="36"/>
      <c r="F3" s="36"/>
      <c r="G3" s="36"/>
      <c r="H3" s="36"/>
      <c r="I3" s="35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5"/>
      <c r="C5" s="114" t="s">
        <v>36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8"/>
    </row>
    <row r="6" spans="2:25" ht="18" customHeight="1">
      <c r="B6" s="115" t="s">
        <v>55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20"/>
    </row>
    <row r="7" spans="2:25" ht="18" customHeight="1">
      <c r="B7" s="117" t="s">
        <v>61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9"/>
    </row>
    <row r="8" spans="2:25" ht="18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3" t="s">
        <v>26</v>
      </c>
      <c r="C10" s="105" t="s">
        <v>40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13" t="s">
        <v>41</v>
      </c>
      <c r="X10" s="110" t="s">
        <v>43</v>
      </c>
      <c r="Y10" s="22"/>
      <c r="Z10"/>
    </row>
    <row r="11" spans="2:26" ht="48.75" customHeight="1">
      <c r="B11" s="94"/>
      <c r="C11" s="108" t="s">
        <v>52</v>
      </c>
      <c r="D11" s="99" t="s">
        <v>53</v>
      </c>
      <c r="E11" s="99" t="s">
        <v>54</v>
      </c>
      <c r="F11" s="99" t="s">
        <v>56</v>
      </c>
      <c r="G11" s="99" t="s">
        <v>64</v>
      </c>
      <c r="H11" s="99"/>
      <c r="I11" s="99"/>
      <c r="J11" s="99"/>
      <c r="K11" s="99"/>
      <c r="L11" s="99"/>
      <c r="M11" s="93"/>
      <c r="N11" s="93"/>
      <c r="O11" s="93"/>
      <c r="P11" s="93"/>
      <c r="Q11" s="93"/>
      <c r="R11" s="93"/>
      <c r="S11" s="93"/>
      <c r="T11" s="93"/>
      <c r="U11" s="93"/>
      <c r="V11" s="119"/>
      <c r="W11" s="113"/>
      <c r="X11" s="111"/>
      <c r="Y11" s="22"/>
      <c r="Z11"/>
    </row>
    <row r="12" spans="2:26" ht="15.75" customHeight="1">
      <c r="B12" s="94"/>
      <c r="C12" s="108"/>
      <c r="D12" s="99"/>
      <c r="E12" s="99"/>
      <c r="F12" s="99"/>
      <c r="G12" s="99"/>
      <c r="H12" s="99"/>
      <c r="I12" s="99"/>
      <c r="J12" s="99"/>
      <c r="K12" s="99"/>
      <c r="L12" s="99"/>
      <c r="M12" s="94"/>
      <c r="N12" s="94"/>
      <c r="O12" s="94"/>
      <c r="P12" s="94"/>
      <c r="Q12" s="94"/>
      <c r="R12" s="94"/>
      <c r="S12" s="94"/>
      <c r="T12" s="94"/>
      <c r="U12" s="94"/>
      <c r="V12" s="120"/>
      <c r="W12" s="113"/>
      <c r="X12" s="111"/>
      <c r="Y12" s="22"/>
      <c r="Z12"/>
    </row>
    <row r="13" spans="2:26" ht="30" customHeight="1">
      <c r="B13" s="104"/>
      <c r="C13" s="108"/>
      <c r="D13" s="99"/>
      <c r="E13" s="99"/>
      <c r="F13" s="99"/>
      <c r="G13" s="99"/>
      <c r="H13" s="99"/>
      <c r="I13" s="99"/>
      <c r="J13" s="99"/>
      <c r="K13" s="99"/>
      <c r="L13" s="99"/>
      <c r="M13" s="95"/>
      <c r="N13" s="95"/>
      <c r="O13" s="95"/>
      <c r="P13" s="95"/>
      <c r="Q13" s="95"/>
      <c r="R13" s="95"/>
      <c r="S13" s="95"/>
      <c r="T13" s="95"/>
      <c r="U13" s="95"/>
      <c r="V13" s="121"/>
      <c r="W13" s="113"/>
      <c r="X13" s="112"/>
      <c r="Y13" s="22"/>
      <c r="Z13"/>
    </row>
    <row r="14" spans="2:27" ht="15.75" customHeight="1">
      <c r="B14" s="14">
        <v>1</v>
      </c>
      <c r="C14" s="83">
        <v>703.27</v>
      </c>
      <c r="D14" s="83">
        <v>1565.57</v>
      </c>
      <c r="E14" s="83">
        <v>88.16</v>
      </c>
      <c r="F14" s="83">
        <v>3287.2</v>
      </c>
      <c r="G14" s="83">
        <v>1509.33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2">
        <f>SUM(C14:V14)</f>
        <v>7153.53</v>
      </c>
      <c r="X14" s="41">
        <v>34.92</v>
      </c>
      <c r="Y14" s="23"/>
      <c r="Z14" s="123" t="s">
        <v>44</v>
      </c>
      <c r="AA14" s="123"/>
    </row>
    <row r="15" spans="2:27" ht="15.75">
      <c r="B15" s="14">
        <v>2</v>
      </c>
      <c r="C15" s="83">
        <v>684.34</v>
      </c>
      <c r="D15" s="83">
        <v>1565.02</v>
      </c>
      <c r="E15" s="83">
        <v>125.05</v>
      </c>
      <c r="F15" s="83">
        <v>2881.96</v>
      </c>
      <c r="G15" s="83">
        <v>1530.71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2">
        <f aca="true" t="shared" si="0" ref="W15:W43">SUM(C15:V15)</f>
        <v>6787.080000000001</v>
      </c>
      <c r="X15" s="30">
        <f>IF(Паспорт!P15&gt;0,Паспорт!P15,X14)</f>
        <v>34.92</v>
      </c>
      <c r="Y15" s="23"/>
      <c r="Z15" s="123"/>
      <c r="AA15" s="123"/>
    </row>
    <row r="16" spans="2:27" ht="15.75">
      <c r="B16" s="14">
        <v>3</v>
      </c>
      <c r="C16" s="83">
        <v>644.68</v>
      </c>
      <c r="D16" s="83">
        <v>1501.68</v>
      </c>
      <c r="E16" s="83">
        <v>130.32</v>
      </c>
      <c r="F16" s="83">
        <v>3078.55</v>
      </c>
      <c r="G16" s="83">
        <v>1433.5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2">
        <f t="shared" si="0"/>
        <v>6788.7300000000005</v>
      </c>
      <c r="X16" s="30">
        <f>IF(Паспорт!P16&gt;0,Паспорт!P16,X15)</f>
        <v>34.92</v>
      </c>
      <c r="Y16" s="23"/>
      <c r="Z16" s="123"/>
      <c r="AA16" s="123"/>
    </row>
    <row r="17" spans="2:27" ht="15.75">
      <c r="B17" s="14">
        <v>4</v>
      </c>
      <c r="C17" s="83">
        <v>614.48</v>
      </c>
      <c r="D17" s="83">
        <v>1445.57</v>
      </c>
      <c r="E17" s="83">
        <v>103.75</v>
      </c>
      <c r="F17" s="83">
        <v>2744.8</v>
      </c>
      <c r="G17" s="83">
        <v>1344.89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2">
        <f t="shared" si="0"/>
        <v>6253.490000000001</v>
      </c>
      <c r="X17" s="30">
        <f>IF(Паспорт!P17&gt;0,Паспорт!P17,X16)</f>
        <v>34.92</v>
      </c>
      <c r="Y17" s="23"/>
      <c r="Z17" s="123"/>
      <c r="AA17" s="123"/>
    </row>
    <row r="18" spans="2:27" ht="15.75">
      <c r="B18" s="14">
        <v>5</v>
      </c>
      <c r="C18" s="83">
        <v>704.87</v>
      </c>
      <c r="D18" s="83">
        <v>1556.8</v>
      </c>
      <c r="E18" s="83">
        <v>112.84</v>
      </c>
      <c r="F18" s="83">
        <v>3223.15</v>
      </c>
      <c r="G18" s="83">
        <v>1540.24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2">
        <f t="shared" si="0"/>
        <v>7137.9</v>
      </c>
      <c r="X18" s="30">
        <f>IF(Паспорт!P18&gt;0,Паспорт!P18,X17)</f>
        <v>34.95</v>
      </c>
      <c r="Y18" s="23"/>
      <c r="Z18" s="123"/>
      <c r="AA18" s="123"/>
    </row>
    <row r="19" spans="2:27" ht="15.75" customHeight="1">
      <c r="B19" s="14">
        <v>6</v>
      </c>
      <c r="C19" s="83">
        <v>676.49</v>
      </c>
      <c r="D19" s="83">
        <v>1592.13</v>
      </c>
      <c r="E19" s="83">
        <v>108.41</v>
      </c>
      <c r="F19" s="83">
        <v>2989.1</v>
      </c>
      <c r="G19" s="83">
        <v>1530.74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2">
        <f t="shared" si="0"/>
        <v>6896.869999999999</v>
      </c>
      <c r="X19" s="30">
        <f>IF(Паспорт!P19&gt;0,Паспорт!P19,X18)</f>
        <v>34.95</v>
      </c>
      <c r="Y19" s="23"/>
      <c r="Z19" s="123"/>
      <c r="AA19" s="123"/>
    </row>
    <row r="20" spans="2:27" ht="15.75">
      <c r="B20" s="14">
        <v>7</v>
      </c>
      <c r="C20" s="83">
        <v>682.77</v>
      </c>
      <c r="D20" s="83">
        <v>1507.96</v>
      </c>
      <c r="E20" s="83">
        <v>117.75</v>
      </c>
      <c r="F20" s="83">
        <v>3018.34</v>
      </c>
      <c r="G20" s="83">
        <v>1500.04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2">
        <f t="shared" si="0"/>
        <v>6826.86</v>
      </c>
      <c r="X20" s="30">
        <f>IF(Паспорт!P20&gt;0,Паспорт!P20,X19)</f>
        <v>34.95</v>
      </c>
      <c r="Y20" s="23"/>
      <c r="Z20" s="123"/>
      <c r="AA20" s="123"/>
    </row>
    <row r="21" spans="2:27" ht="15.75">
      <c r="B21" s="14">
        <v>8</v>
      </c>
      <c r="C21" s="83">
        <v>793.38</v>
      </c>
      <c r="D21" s="83">
        <v>1641.28</v>
      </c>
      <c r="E21" s="83">
        <v>107.9</v>
      </c>
      <c r="F21" s="83">
        <v>3272.32</v>
      </c>
      <c r="G21" s="83">
        <v>1595.25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2">
        <f t="shared" si="0"/>
        <v>7410.13</v>
      </c>
      <c r="X21" s="30">
        <f>IF(Паспорт!P21&gt;0,Паспорт!P21,X20)</f>
        <v>34.95</v>
      </c>
      <c r="Y21" s="23"/>
      <c r="Z21" s="123"/>
      <c r="AA21" s="123"/>
    </row>
    <row r="22" spans="2:26" ht="15" customHeight="1">
      <c r="B22" s="14">
        <v>9</v>
      </c>
      <c r="C22" s="83">
        <v>789.98</v>
      </c>
      <c r="D22" s="83">
        <v>1700.9</v>
      </c>
      <c r="E22" s="83">
        <v>125.91</v>
      </c>
      <c r="F22" s="83">
        <v>3294.56</v>
      </c>
      <c r="G22" s="83">
        <v>1705.73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>
        <f t="shared" si="0"/>
        <v>7617.08</v>
      </c>
      <c r="X22" s="30">
        <f>IF(Паспорт!P22&gt;0,Паспорт!P22,X21)</f>
        <v>34.95</v>
      </c>
      <c r="Y22" s="23"/>
      <c r="Z22" s="28"/>
    </row>
    <row r="23" spans="2:26" ht="15.75">
      <c r="B23" s="14">
        <v>10</v>
      </c>
      <c r="C23" s="83">
        <v>817.71</v>
      </c>
      <c r="D23" s="83">
        <v>1624.5</v>
      </c>
      <c r="E23" s="83">
        <v>107.15</v>
      </c>
      <c r="F23" s="83">
        <v>3274.72</v>
      </c>
      <c r="G23" s="83">
        <v>1623.52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2">
        <f t="shared" si="0"/>
        <v>7447.6</v>
      </c>
      <c r="X23" s="30">
        <f>IF(Паспорт!P23&gt;0,Паспорт!P23,X22)</f>
        <v>34.95</v>
      </c>
      <c r="Y23" s="23"/>
      <c r="Z23" s="28"/>
    </row>
    <row r="24" spans="2:26" ht="15.75">
      <c r="B24" s="14">
        <v>11</v>
      </c>
      <c r="C24" s="83">
        <v>796.95</v>
      </c>
      <c r="D24" s="83">
        <v>1581.75</v>
      </c>
      <c r="E24" s="83">
        <v>103.48</v>
      </c>
      <c r="F24" s="83">
        <v>3360.91</v>
      </c>
      <c r="G24" s="83">
        <v>1553.81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2">
        <f t="shared" si="0"/>
        <v>7396.9</v>
      </c>
      <c r="X24" s="30">
        <f>IF(Паспорт!P24&gt;0,Паспорт!P24,X23)</f>
        <v>34.95</v>
      </c>
      <c r="Y24" s="23"/>
      <c r="Z24" s="28"/>
    </row>
    <row r="25" spans="2:26" ht="15.75">
      <c r="B25" s="14">
        <v>12</v>
      </c>
      <c r="C25" s="83">
        <v>619.2</v>
      </c>
      <c r="D25" s="83">
        <v>1441.04</v>
      </c>
      <c r="E25" s="83">
        <v>113.87</v>
      </c>
      <c r="F25" s="83">
        <v>2948.41</v>
      </c>
      <c r="G25" s="83">
        <v>1479.3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2">
        <f t="shared" si="0"/>
        <v>6601.82</v>
      </c>
      <c r="X25" s="30">
        <f>IF(Паспорт!P25&gt;0,Паспорт!P25,X24)</f>
        <v>34.95</v>
      </c>
      <c r="Y25" s="23"/>
      <c r="Z25" s="28"/>
    </row>
    <row r="26" spans="2:26" ht="15.75">
      <c r="B26" s="14">
        <v>13</v>
      </c>
      <c r="C26" s="83">
        <v>709.47</v>
      </c>
      <c r="D26" s="83">
        <v>1515.35</v>
      </c>
      <c r="E26" s="83">
        <v>122.3</v>
      </c>
      <c r="F26" s="83">
        <v>2912.05</v>
      </c>
      <c r="G26" s="83">
        <v>1400.23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2">
        <f t="shared" si="0"/>
        <v>6659.4</v>
      </c>
      <c r="X26" s="30">
        <f>IF(Паспорт!P26&gt;0,Паспорт!P26,X25)</f>
        <v>34.95</v>
      </c>
      <c r="Y26" s="23"/>
      <c r="Z26" s="28"/>
    </row>
    <row r="27" spans="2:26" ht="15.75">
      <c r="B27" s="14">
        <v>14</v>
      </c>
      <c r="C27" s="83">
        <v>616.45</v>
      </c>
      <c r="D27" s="83">
        <v>1455.72</v>
      </c>
      <c r="E27" s="83">
        <v>99.84</v>
      </c>
      <c r="F27" s="83">
        <v>2981.27</v>
      </c>
      <c r="G27" s="83">
        <v>1287.76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2">
        <f t="shared" si="0"/>
        <v>6441.040000000001</v>
      </c>
      <c r="X27" s="30">
        <f>IF(Паспорт!P27&gt;0,Паспорт!P27,X26)</f>
        <v>34.95</v>
      </c>
      <c r="Y27" s="23"/>
      <c r="Z27" s="28"/>
    </row>
    <row r="28" spans="2:26" ht="15.75">
      <c r="B28" s="14">
        <v>15</v>
      </c>
      <c r="C28" s="83">
        <v>662.66</v>
      </c>
      <c r="D28" s="83">
        <v>1439.32</v>
      </c>
      <c r="E28" s="83">
        <v>111.08</v>
      </c>
      <c r="F28" s="83">
        <v>2842.62</v>
      </c>
      <c r="G28" s="83">
        <v>1299.53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2">
        <f t="shared" si="0"/>
        <v>6355.21</v>
      </c>
      <c r="X28" s="30">
        <f>IF(Паспорт!P28&gt;0,Паспорт!P28,X27)</f>
        <v>34.95</v>
      </c>
      <c r="Y28" s="23"/>
      <c r="Z28" s="28"/>
    </row>
    <row r="29" spans="2:26" ht="15.75">
      <c r="B29" s="15">
        <v>16</v>
      </c>
      <c r="C29" s="83">
        <v>583</v>
      </c>
      <c r="D29" s="83">
        <v>1423.81</v>
      </c>
      <c r="E29" s="83">
        <v>107.49</v>
      </c>
      <c r="F29" s="83">
        <v>2697.31</v>
      </c>
      <c r="G29" s="83">
        <v>1291.9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2">
        <f t="shared" si="0"/>
        <v>6103.51</v>
      </c>
      <c r="X29" s="30">
        <f>IF(Паспорт!P29&gt;0,Паспорт!P29,X28)</f>
        <v>34.95</v>
      </c>
      <c r="Y29" s="23"/>
      <c r="Z29" s="28"/>
    </row>
    <row r="30" spans="2:26" ht="15.75">
      <c r="B30" s="15">
        <v>17</v>
      </c>
      <c r="C30" s="83">
        <v>688.47</v>
      </c>
      <c r="D30" s="83">
        <v>1343.37</v>
      </c>
      <c r="E30" s="83">
        <v>123.56</v>
      </c>
      <c r="F30" s="83">
        <v>2550.4</v>
      </c>
      <c r="G30" s="83">
        <v>1294.23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2">
        <f t="shared" si="0"/>
        <v>6000.030000000001</v>
      </c>
      <c r="X30" s="30">
        <f>IF(Паспорт!P30&gt;0,Паспорт!P30,X29)</f>
        <v>34.95</v>
      </c>
      <c r="Y30" s="23"/>
      <c r="Z30" s="28"/>
    </row>
    <row r="31" spans="2:26" ht="15.75">
      <c r="B31" s="15">
        <v>18</v>
      </c>
      <c r="C31" s="83">
        <v>574.8</v>
      </c>
      <c r="D31" s="83">
        <v>1332.8</v>
      </c>
      <c r="E31" s="83">
        <v>103.95</v>
      </c>
      <c r="F31" s="83">
        <v>2662.71</v>
      </c>
      <c r="G31" s="83">
        <v>1277.11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2">
        <f t="shared" si="0"/>
        <v>5951.37</v>
      </c>
      <c r="X31" s="30">
        <f>IF(Паспорт!P31&gt;0,Паспорт!P31,X30)</f>
        <v>34.95</v>
      </c>
      <c r="Y31" s="23"/>
      <c r="Z31" s="28"/>
    </row>
    <row r="32" spans="2:26" ht="15.75">
      <c r="B32" s="15">
        <v>19</v>
      </c>
      <c r="C32" s="83">
        <v>649.02</v>
      </c>
      <c r="D32" s="83">
        <v>1515.52</v>
      </c>
      <c r="E32" s="83">
        <v>96.54</v>
      </c>
      <c r="F32" s="83">
        <v>3179.75</v>
      </c>
      <c r="G32" s="83">
        <v>1489.12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2">
        <f t="shared" si="0"/>
        <v>6929.95</v>
      </c>
      <c r="X32" s="30">
        <f>IF(Паспорт!P32&gt;0,Паспорт!P32,X31)</f>
        <v>34.95</v>
      </c>
      <c r="Y32" s="23"/>
      <c r="Z32" s="28"/>
    </row>
    <row r="33" spans="2:26" ht="15.75">
      <c r="B33" s="15">
        <v>20</v>
      </c>
      <c r="C33" s="83">
        <v>705.09</v>
      </c>
      <c r="D33" s="83">
        <v>1664.59</v>
      </c>
      <c r="E33" s="83">
        <v>108.78</v>
      </c>
      <c r="F33" s="83">
        <v>3204.4</v>
      </c>
      <c r="G33" s="83">
        <v>1598.57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2">
        <f t="shared" si="0"/>
        <v>7281.43</v>
      </c>
      <c r="X33" s="30">
        <f>IF(Паспорт!P33&gt;0,Паспорт!P33,X32)</f>
        <v>33.67</v>
      </c>
      <c r="Y33" s="23"/>
      <c r="Z33" s="28"/>
    </row>
    <row r="34" spans="2:26" ht="15.75">
      <c r="B34" s="15">
        <v>21</v>
      </c>
      <c r="C34" s="83">
        <v>705.07</v>
      </c>
      <c r="D34" s="83">
        <v>1545.23</v>
      </c>
      <c r="E34" s="83">
        <v>105.35</v>
      </c>
      <c r="F34" s="83">
        <v>2993.74</v>
      </c>
      <c r="G34" s="83">
        <v>1531.27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2">
        <f t="shared" si="0"/>
        <v>6880.66</v>
      </c>
      <c r="X34" s="30">
        <f>IF(Паспорт!P34&gt;0,Паспорт!P34,X33)</f>
        <v>33.67</v>
      </c>
      <c r="Y34" s="23"/>
      <c r="Z34" s="28"/>
    </row>
    <row r="35" spans="2:26" ht="15.75">
      <c r="B35" s="15">
        <v>22</v>
      </c>
      <c r="C35" s="83">
        <v>827.57</v>
      </c>
      <c r="D35" s="83">
        <v>1688.76</v>
      </c>
      <c r="E35" s="83">
        <v>127</v>
      </c>
      <c r="F35" s="83">
        <v>3482.92</v>
      </c>
      <c r="G35" s="83">
        <v>1631.4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2">
        <f t="shared" si="0"/>
        <v>7757.65</v>
      </c>
      <c r="X35" s="30">
        <f>IF(Паспорт!P35&gt;0,Паспорт!P35,X34)</f>
        <v>33.67</v>
      </c>
      <c r="Y35" s="23"/>
      <c r="Z35" s="28"/>
    </row>
    <row r="36" spans="2:26" ht="15.75">
      <c r="B36" s="15">
        <v>23</v>
      </c>
      <c r="C36" s="83">
        <v>1102.3</v>
      </c>
      <c r="D36" s="83">
        <v>1723.33</v>
      </c>
      <c r="E36" s="83">
        <v>110.28</v>
      </c>
      <c r="F36" s="83">
        <v>3263.54</v>
      </c>
      <c r="G36" s="83">
        <v>1654.64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2">
        <f t="shared" si="0"/>
        <v>7854.090000000001</v>
      </c>
      <c r="X36" s="30">
        <f>IF(Паспорт!P36&gt;0,Паспорт!P36,X35)</f>
        <v>33.67</v>
      </c>
      <c r="Y36" s="23"/>
      <c r="Z36" s="28"/>
    </row>
    <row r="37" spans="2:26" ht="15.75">
      <c r="B37" s="15">
        <v>24</v>
      </c>
      <c r="C37" s="83">
        <v>921.1</v>
      </c>
      <c r="D37" s="83">
        <v>1825.15</v>
      </c>
      <c r="E37" s="83">
        <v>131.23</v>
      </c>
      <c r="F37" s="83">
        <v>3623.16</v>
      </c>
      <c r="G37" s="83">
        <v>1577.83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2">
        <f t="shared" si="0"/>
        <v>8078.469999999999</v>
      </c>
      <c r="X37" s="30">
        <f>IF(Паспорт!P37&gt;0,Паспорт!P37,X36)</f>
        <v>33.67</v>
      </c>
      <c r="Y37" s="23"/>
      <c r="Z37" s="28"/>
    </row>
    <row r="38" spans="2:26" ht="15.75">
      <c r="B38" s="15">
        <v>25</v>
      </c>
      <c r="C38" s="83">
        <v>1305.58</v>
      </c>
      <c r="D38" s="83">
        <v>1641.33</v>
      </c>
      <c r="E38" s="83">
        <v>109.21</v>
      </c>
      <c r="F38" s="83">
        <v>3389.77</v>
      </c>
      <c r="G38" s="83">
        <v>1464.36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2">
        <f t="shared" si="0"/>
        <v>7910.249999999999</v>
      </c>
      <c r="X38" s="30">
        <f>IF(Паспорт!P38&gt;0,Паспорт!P38,X37)</f>
        <v>33.67</v>
      </c>
      <c r="Y38" s="23"/>
      <c r="Z38" s="28"/>
    </row>
    <row r="39" spans="2:26" ht="15.75">
      <c r="B39" s="15">
        <v>26</v>
      </c>
      <c r="C39" s="83">
        <v>1189.75</v>
      </c>
      <c r="D39" s="83">
        <v>1567.38</v>
      </c>
      <c r="E39" s="83">
        <v>125.42</v>
      </c>
      <c r="F39" s="83">
        <v>3632.3</v>
      </c>
      <c r="G39" s="83">
        <v>1442.18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2">
        <f t="shared" si="0"/>
        <v>7957.030000000001</v>
      </c>
      <c r="X39" s="30">
        <f>IF(Паспорт!P39&gt;0,Паспорт!P39,X38)</f>
        <v>33.67</v>
      </c>
      <c r="Y39" s="23"/>
      <c r="Z39" s="28"/>
    </row>
    <row r="40" spans="2:26" ht="15.75">
      <c r="B40" s="15">
        <v>27</v>
      </c>
      <c r="C40" s="83">
        <v>713.88</v>
      </c>
      <c r="D40" s="83">
        <v>1564.45</v>
      </c>
      <c r="E40" s="83">
        <v>132.5</v>
      </c>
      <c r="F40" s="83">
        <v>1940.92</v>
      </c>
      <c r="G40" s="83">
        <v>1437.37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2">
        <f t="shared" si="0"/>
        <v>5789.12</v>
      </c>
      <c r="X40" s="30">
        <f>IF(Паспорт!P40&gt;0,Паспорт!P40,X39)</f>
        <v>33.67</v>
      </c>
      <c r="Y40" s="23"/>
      <c r="Z40" s="28"/>
    </row>
    <row r="41" spans="2:26" ht="15.75">
      <c r="B41" s="15">
        <v>28</v>
      </c>
      <c r="C41" s="83">
        <v>699.35</v>
      </c>
      <c r="D41" s="83">
        <v>1531.01</v>
      </c>
      <c r="E41" s="83">
        <v>129.64</v>
      </c>
      <c r="F41" s="83">
        <v>3193.77</v>
      </c>
      <c r="G41" s="83">
        <v>1364.57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2">
        <f t="shared" si="0"/>
        <v>6918.34</v>
      </c>
      <c r="X41" s="30">
        <f>IF(Паспорт!P41&gt;0,Паспорт!P41,X40)</f>
        <v>33.67</v>
      </c>
      <c r="Y41" s="23"/>
      <c r="Z41" s="28"/>
    </row>
    <row r="42" spans="2:26" ht="17.25" customHeight="1">
      <c r="B42" s="15">
        <v>29</v>
      </c>
      <c r="C42" s="83">
        <v>755.43</v>
      </c>
      <c r="D42" s="83">
        <v>1504.72</v>
      </c>
      <c r="E42" s="83">
        <v>135.24</v>
      </c>
      <c r="F42" s="83">
        <v>3074.21</v>
      </c>
      <c r="G42" s="83">
        <v>1420.18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2">
        <f t="shared" si="0"/>
        <v>6889.780000000001</v>
      </c>
      <c r="X42" s="30">
        <f>IF(Паспорт!P42&gt;0,Паспорт!P42,X41)</f>
        <v>33.67</v>
      </c>
      <c r="Y42" s="23"/>
      <c r="Z42" s="28"/>
    </row>
    <row r="43" spans="2:26" ht="16.5" customHeight="1">
      <c r="B43" s="15">
        <v>30</v>
      </c>
      <c r="C43" s="83">
        <v>635.34</v>
      </c>
      <c r="D43" s="83">
        <v>1518.48</v>
      </c>
      <c r="E43" s="83">
        <v>136.48</v>
      </c>
      <c r="F43" s="83">
        <v>3028.17</v>
      </c>
      <c r="G43" s="83">
        <v>1439.97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2">
        <f t="shared" si="0"/>
        <v>6758.4400000000005</v>
      </c>
      <c r="X43" s="30">
        <f>IF(Паспорт!P43&gt;0,Паспорт!P43,X42)</f>
        <v>33.67</v>
      </c>
      <c r="Y43" s="23"/>
      <c r="Z43" s="28"/>
    </row>
    <row r="44" spans="2:26" ht="15.75" customHeight="1">
      <c r="B44" s="15">
        <v>31</v>
      </c>
      <c r="C44" s="83">
        <v>862.79</v>
      </c>
      <c r="D44" s="83">
        <v>1652.88</v>
      </c>
      <c r="E44" s="83">
        <v>101.24</v>
      </c>
      <c r="F44" s="83">
        <v>3133.06</v>
      </c>
      <c r="G44" s="83">
        <v>1484.57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2">
        <f>SUM(C44:V44)</f>
        <v>7234.539999999999</v>
      </c>
      <c r="X44" s="30">
        <f>IF(Паспорт!P44&gt;0,Паспорт!P44,X43)</f>
        <v>33.67</v>
      </c>
      <c r="Y44" s="23"/>
      <c r="Z44" s="28"/>
    </row>
    <row r="45" spans="2:27" ht="66" customHeight="1">
      <c r="B45" s="15" t="s">
        <v>41</v>
      </c>
      <c r="C45" s="84">
        <f>SUM(C14:C44)</f>
        <v>23435.239999999998</v>
      </c>
      <c r="D45" s="84">
        <f>SUM(D14:D44)</f>
        <v>48177.4</v>
      </c>
      <c r="E45" s="84">
        <f>SUM(E14:E44)</f>
        <v>3561.72</v>
      </c>
      <c r="F45" s="84">
        <f>SUM(F14:F44)</f>
        <v>95160.09000000001</v>
      </c>
      <c r="G45" s="84">
        <f>SUM(G14:G44)</f>
        <v>45733.850000000006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216068.3</v>
      </c>
      <c r="X45" s="31">
        <f>SUMPRODUCT(X14:X44,W14:W44)/SUM(W14:W44)</f>
        <v>34.42902571131444</v>
      </c>
      <c r="Y45" s="27"/>
      <c r="Z45" s="122" t="s">
        <v>42</v>
      </c>
      <c r="AA45" s="12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25"/>
      <c r="Z47"/>
    </row>
    <row r="48" spans="3:4" ht="12.75">
      <c r="C48" s="1"/>
      <c r="D48" s="1"/>
    </row>
    <row r="49" spans="3:29" ht="15">
      <c r="C49" s="10" t="s">
        <v>48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49</v>
      </c>
      <c r="Q49" s="11"/>
      <c r="R49" s="11"/>
      <c r="S49" s="11"/>
      <c r="T49" s="57"/>
      <c r="U49" s="58"/>
      <c r="V49" s="58" t="s">
        <v>65</v>
      </c>
      <c r="W49" s="87"/>
      <c r="X49" s="88"/>
      <c r="Y49" s="85"/>
      <c r="Z49"/>
      <c r="AC49" s="6"/>
    </row>
    <row r="50" spans="3:25" ht="12.75">
      <c r="C50" s="1"/>
      <c r="D50" s="1" t="s">
        <v>38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37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57</v>
      </c>
      <c r="Q51" s="11"/>
      <c r="R51" s="11"/>
      <c r="S51" s="11"/>
      <c r="T51" s="11"/>
      <c r="U51" s="11"/>
      <c r="V51" s="58" t="s">
        <v>66</v>
      </c>
      <c r="W51" s="58"/>
      <c r="X51" s="11"/>
      <c r="Y51" s="26"/>
    </row>
    <row r="52" spans="3:25" ht="12.75">
      <c r="C52" s="1"/>
      <c r="D52" s="1" t="s">
        <v>39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P11:P13"/>
    <mergeCell ref="R11:R13"/>
    <mergeCell ref="Z45:AA45"/>
    <mergeCell ref="E11:E13"/>
    <mergeCell ref="F11:F13"/>
    <mergeCell ref="G11:G13"/>
    <mergeCell ref="T11:T13"/>
    <mergeCell ref="U11:U13"/>
    <mergeCell ref="Z14:AA21"/>
    <mergeCell ref="S11:S13"/>
    <mergeCell ref="J11:J13"/>
    <mergeCell ref="O11:O13"/>
    <mergeCell ref="C5:X5"/>
    <mergeCell ref="B6:X6"/>
    <mergeCell ref="B7:X7"/>
    <mergeCell ref="B8:X8"/>
    <mergeCell ref="B10:B13"/>
    <mergeCell ref="C11:C13"/>
    <mergeCell ref="C10:V10"/>
    <mergeCell ref="N11:N13"/>
    <mergeCell ref="V11:V13"/>
    <mergeCell ref="Q11:Q13"/>
    <mergeCell ref="C47:X47"/>
    <mergeCell ref="H11:H13"/>
    <mergeCell ref="D11:D13"/>
    <mergeCell ref="M11:M13"/>
    <mergeCell ref="I11:I13"/>
    <mergeCell ref="X10:X13"/>
    <mergeCell ref="W10:W13"/>
    <mergeCell ref="L11:L13"/>
    <mergeCell ref="K11:K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2016-08-02T05:47:40Z</cp:lastPrinted>
  <dcterms:created xsi:type="dcterms:W3CDTF">2010-01-29T08:37:16Z</dcterms:created>
  <dcterms:modified xsi:type="dcterms:W3CDTF">2016-08-02T05:49:00Z</dcterms:modified>
  <cp:category/>
  <cp:version/>
  <cp:contentType/>
  <cp:contentStatus/>
</cp:coreProperties>
</file>