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<sst xmlns="http://schemas.openxmlformats.org/spreadsheetml/2006/main" count="77" uniqueCount="60">
  <si>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</si>
  <si>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</si>
  <si>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</si>
  <si>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</si>
  <si>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</si>
  <si>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</si>
  <si>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</si>
  <si>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</si>
  <si>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</si>
  <si>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</si>
  <si>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</si>
  <si>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</si>
  <si>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</si>
  <si>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</si>
  <si>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</si>
  <si>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</si>
  <si>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</si>
  <si>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</si>
  <si>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</si>
  <si>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</si>
  <si>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</si>
  <si>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</si>
  <si>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</si>
  <si>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</si>
  <si>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</si>
  <si>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</si>
  <si>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</si>
  <si>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</si>
  <si>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</si>
  <si>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</si>
  <si>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</si>
  <si>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</si>
  <si>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</si>
  <si>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</si>
  <si>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</si>
  <si>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</si>
  <si>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</si>
  <si>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</si>
  <si>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</si>
  <si>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</si>
  <si>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</si>
  <si>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</si>
  <si>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</si>
  <si>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</si>
  <si>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</si>
  <si>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</si>
  <si>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</si>
  <si>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</si>
  <si>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</si>
  <si>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</si>
  <si>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</si>
  <si>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t xml:space="preserve">         переданого Сєвєродонецьким ЛВУМГ та прийнятого ПАТ "Луганськгаз"     по  ГРС Кремінна</t>
  </si>
  <si>
    <t>ГРС Кремінна</t>
  </si>
  <si>
    <t xml:space="preserve"> Ісаєв В.С.</t>
  </si>
  <si>
    <t>відс.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</si>
  <si>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</si>
  <si>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Краснопопівка -Рубіжне      за період з   01.07.2016р. по 31.07.2016р.</t>
  </si>
  <si>
    <t xml:space="preserve">Ю.О.Головко </t>
  </si>
  <si>
    <t xml:space="preserve">М.О.Єрьоменко 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</si>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</sst>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8" fillId="0" borderId="20" xfId="0" applyFont="1" applyBorder="1" applyAlignment="1">
      <alignment horizontal="center" vertical="center" textRotation="90" wrapText="1"/>
    </xf>
    <xf numFmtId="0" fontId="98" fillId="0" borderId="21" xfId="0" applyFont="1" applyBorder="1" applyAlignment="1">
      <alignment horizontal="center" vertical="center" textRotation="90" wrapText="1"/>
    </xf>
    <xf numFmtId="0" fontId="98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7">
      <selection activeCell="L48" sqref="L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2" t="s">
        <v>44</v>
      </c>
      <c r="C2" s="42"/>
      <c r="D2" s="42"/>
      <c r="E2" s="42"/>
      <c r="F2" s="42"/>
      <c r="G2" s="42"/>
      <c r="H2" s="42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3" t="s">
        <v>45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31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46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98" t="s">
        <v>18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</row>
    <row r="7" spans="2:29" s="44" customFormat="1" ht="18.75" customHeight="1">
      <c r="B7" s="85" t="s">
        <v>50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AC7" s="45"/>
    </row>
    <row r="8" spans="2:29" s="44" customFormat="1" ht="19.5" customHeight="1">
      <c r="B8" s="97" t="s">
        <v>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AC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6" t="s">
        <v>26</v>
      </c>
      <c r="C10" s="90" t="s">
        <v>17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/>
      <c r="O10" s="90" t="s">
        <v>6</v>
      </c>
      <c r="P10" s="91"/>
      <c r="Q10" s="91"/>
      <c r="R10" s="91"/>
      <c r="S10" s="91"/>
      <c r="T10" s="91"/>
      <c r="U10" s="100" t="s">
        <v>22</v>
      </c>
      <c r="V10" s="86" t="s">
        <v>23</v>
      </c>
      <c r="W10" s="86" t="s">
        <v>34</v>
      </c>
      <c r="X10" s="86" t="s">
        <v>25</v>
      </c>
      <c r="Y10" s="86" t="s">
        <v>24</v>
      </c>
      <c r="Z10" s="3"/>
      <c r="AB10" s="6"/>
      <c r="AC10"/>
    </row>
    <row r="11" spans="2:29" ht="48.75" customHeight="1">
      <c r="B11" s="87"/>
      <c r="C11" s="96" t="s">
        <v>2</v>
      </c>
      <c r="D11" s="95" t="s">
        <v>3</v>
      </c>
      <c r="E11" s="95" t="s">
        <v>4</v>
      </c>
      <c r="F11" s="95" t="s">
        <v>5</v>
      </c>
      <c r="G11" s="95" t="s">
        <v>8</v>
      </c>
      <c r="H11" s="95" t="s">
        <v>9</v>
      </c>
      <c r="I11" s="95" t="s">
        <v>10</v>
      </c>
      <c r="J11" s="95" t="s">
        <v>11</v>
      </c>
      <c r="K11" s="95" t="s">
        <v>12</v>
      </c>
      <c r="L11" s="95" t="s">
        <v>13</v>
      </c>
      <c r="M11" s="86" t="s">
        <v>14</v>
      </c>
      <c r="N11" s="86" t="s">
        <v>15</v>
      </c>
      <c r="O11" s="86" t="s">
        <v>7</v>
      </c>
      <c r="P11" s="86" t="s">
        <v>19</v>
      </c>
      <c r="Q11" s="86" t="s">
        <v>32</v>
      </c>
      <c r="R11" s="86" t="s">
        <v>20</v>
      </c>
      <c r="S11" s="86" t="s">
        <v>33</v>
      </c>
      <c r="T11" s="86" t="s">
        <v>21</v>
      </c>
      <c r="U11" s="101"/>
      <c r="V11" s="87"/>
      <c r="W11" s="87"/>
      <c r="X11" s="87"/>
      <c r="Y11" s="87"/>
      <c r="Z11" s="3"/>
      <c r="AB11" s="6"/>
      <c r="AC11"/>
    </row>
    <row r="12" spans="2:29" ht="15.75" customHeight="1">
      <c r="B12" s="87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87"/>
      <c r="N12" s="87"/>
      <c r="O12" s="87"/>
      <c r="P12" s="87"/>
      <c r="Q12" s="87"/>
      <c r="R12" s="87"/>
      <c r="S12" s="87"/>
      <c r="T12" s="87"/>
      <c r="U12" s="101"/>
      <c r="V12" s="87"/>
      <c r="W12" s="87"/>
      <c r="X12" s="87"/>
      <c r="Y12" s="87"/>
      <c r="Z12" s="3"/>
      <c r="AB12" s="6"/>
      <c r="AC12"/>
    </row>
    <row r="13" spans="2:29" ht="30" customHeight="1">
      <c r="B13" s="88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89"/>
      <c r="N13" s="89"/>
      <c r="O13" s="89"/>
      <c r="P13" s="89"/>
      <c r="Q13" s="89"/>
      <c r="R13" s="89"/>
      <c r="S13" s="89"/>
      <c r="T13" s="89"/>
      <c r="U13" s="102"/>
      <c r="V13" s="89"/>
      <c r="W13" s="89"/>
      <c r="X13" s="89"/>
      <c r="Y13" s="89"/>
      <c r="Z13" s="3"/>
      <c r="AB13" s="6"/>
      <c r="AC13"/>
    </row>
    <row r="14" spans="2:29" ht="13.5" customHeight="1">
      <c r="B14" s="1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30" t="str">
        <f>IF(AA14=100,"ОК"," ")</f>
        <v> </v>
      </c>
      <c r="AC14"/>
    </row>
    <row r="15" spans="2:29" ht="13.5" customHeight="1">
      <c r="B15" s="1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30" t="str">
        <f>IF(AA15=100,"ОК"," ")</f>
        <v> </v>
      </c>
      <c r="AC15"/>
    </row>
    <row r="16" spans="2:29" ht="13.5" customHeight="1">
      <c r="B16" s="15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8" s="75" customFormat="1" ht="13.5" customHeight="1">
      <c r="B17" s="46"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3"/>
      <c r="T17" s="51"/>
      <c r="U17" s="53"/>
      <c r="V17" s="53"/>
      <c r="W17" s="47"/>
      <c r="X17" s="48"/>
      <c r="Y17" s="49"/>
      <c r="AA17" s="76">
        <f>SUM(C17:N17)</f>
        <v>0</v>
      </c>
      <c r="AB17" s="77"/>
    </row>
    <row r="18" spans="2:27" ht="13.5" customHeight="1">
      <c r="B18" s="15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7"/>
      <c r="P18" s="63"/>
      <c r="Q18" s="64"/>
      <c r="R18" s="63"/>
      <c r="S18" s="64"/>
      <c r="T18" s="63"/>
      <c r="U18" s="65"/>
      <c r="V18" s="65"/>
      <c r="W18" s="61"/>
      <c r="X18" s="61"/>
      <c r="Y18" s="66"/>
      <c r="AA18" s="76">
        <f aca="true" t="shared" si="0" ref="AA18:AA44">SUM(C18:N18)</f>
        <v>0</v>
      </c>
    </row>
    <row r="19" spans="2:27" ht="13.5" customHeight="1">
      <c r="B19" s="15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7"/>
      <c r="P19" s="63"/>
      <c r="Q19" s="64"/>
      <c r="R19" s="63"/>
      <c r="S19" s="64"/>
      <c r="T19" s="63"/>
      <c r="U19" s="65"/>
      <c r="V19" s="65"/>
      <c r="W19" s="61"/>
      <c r="X19" s="61"/>
      <c r="Y19" s="66"/>
      <c r="AA19" s="76">
        <f t="shared" si="0"/>
        <v>0</v>
      </c>
    </row>
    <row r="20" spans="2:28" s="75" customFormat="1" ht="12.75" customHeight="1">
      <c r="B20" s="46">
        <v>7</v>
      </c>
      <c r="C20" s="50">
        <v>92.1784</v>
      </c>
      <c r="D20" s="50">
        <v>3.8235</v>
      </c>
      <c r="E20" s="50">
        <v>0.9421</v>
      </c>
      <c r="F20" s="50">
        <v>0.1204</v>
      </c>
      <c r="G20" s="50">
        <v>0.2052</v>
      </c>
      <c r="H20" s="50">
        <v>0.0047</v>
      </c>
      <c r="I20" s="50">
        <v>0.074</v>
      </c>
      <c r="J20" s="50">
        <v>0.0663</v>
      </c>
      <c r="K20" s="50">
        <v>0.1769</v>
      </c>
      <c r="L20" s="50">
        <v>0.0085</v>
      </c>
      <c r="M20" s="50">
        <v>1.9808</v>
      </c>
      <c r="N20" s="50">
        <v>0.4192</v>
      </c>
      <c r="O20" s="50">
        <v>0.7308</v>
      </c>
      <c r="P20" s="51">
        <v>34.74</v>
      </c>
      <c r="Q20" s="52">
        <v>8299</v>
      </c>
      <c r="R20" s="51">
        <v>38.47</v>
      </c>
      <c r="S20" s="53">
        <v>9189</v>
      </c>
      <c r="T20" s="51">
        <v>49.93</v>
      </c>
      <c r="U20" s="53">
        <v>-7.2</v>
      </c>
      <c r="V20" s="53">
        <v>-5.9</v>
      </c>
      <c r="W20" s="84"/>
      <c r="X20" s="83"/>
      <c r="Y20" s="83"/>
      <c r="AA20" s="76">
        <f t="shared" si="0"/>
        <v>100</v>
      </c>
      <c r="AB20" s="77"/>
    </row>
    <row r="21" spans="2:27" ht="13.5" customHeight="1">
      <c r="B21" s="1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76">
        <f t="shared" si="0"/>
        <v>0</v>
      </c>
    </row>
    <row r="22" spans="2:27" ht="13.5" customHeight="1">
      <c r="B22" s="1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7"/>
      <c r="P22" s="63"/>
      <c r="Q22" s="64"/>
      <c r="R22" s="63"/>
      <c r="S22" s="64"/>
      <c r="T22" s="63"/>
      <c r="U22" s="65"/>
      <c r="V22" s="65"/>
      <c r="W22" s="68"/>
      <c r="X22" s="68"/>
      <c r="Y22" s="68"/>
      <c r="AA22" s="76">
        <f t="shared" si="0"/>
        <v>0</v>
      </c>
    </row>
    <row r="23" spans="2:28" s="75" customFormat="1" ht="13.5" customHeight="1">
      <c r="B23" s="46"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3"/>
      <c r="T23" s="51"/>
      <c r="U23" s="53"/>
      <c r="V23" s="53"/>
      <c r="W23" s="47"/>
      <c r="X23" s="48"/>
      <c r="Y23" s="49"/>
      <c r="AA23" s="76">
        <f t="shared" si="0"/>
        <v>0</v>
      </c>
      <c r="AB23" s="77"/>
    </row>
    <row r="24" spans="2:27" ht="13.5" customHeight="1">
      <c r="B24" s="15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7"/>
      <c r="P24" s="63"/>
      <c r="Q24" s="64"/>
      <c r="R24" s="63"/>
      <c r="S24" s="64"/>
      <c r="T24" s="63"/>
      <c r="U24" s="65"/>
      <c r="V24" s="65"/>
      <c r="W24" s="61"/>
      <c r="X24" s="61"/>
      <c r="Y24" s="66"/>
      <c r="AA24" s="76">
        <f t="shared" si="0"/>
        <v>0</v>
      </c>
    </row>
    <row r="25" spans="2:27" ht="13.5" customHeight="1">
      <c r="B25" s="1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7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76">
        <f t="shared" si="0"/>
        <v>0</v>
      </c>
    </row>
    <row r="26" spans="2:27" ht="13.5" customHeight="1">
      <c r="B26" s="1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76">
        <f t="shared" si="0"/>
        <v>0</v>
      </c>
    </row>
    <row r="27" spans="2:28" s="75" customFormat="1" ht="12.75" customHeight="1">
      <c r="B27" s="46">
        <v>14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3"/>
      <c r="T27" s="51"/>
      <c r="U27" s="53"/>
      <c r="V27" s="53"/>
      <c r="W27" s="47"/>
      <c r="X27" s="48"/>
      <c r="Y27" s="49"/>
      <c r="AA27" s="76">
        <f t="shared" si="0"/>
        <v>0</v>
      </c>
      <c r="AB27" s="77"/>
    </row>
    <row r="28" spans="2:27" ht="13.5" customHeight="1">
      <c r="B28" s="15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/>
      <c r="P28" s="63"/>
      <c r="Q28" s="64"/>
      <c r="R28" s="63"/>
      <c r="S28" s="64"/>
      <c r="T28" s="63"/>
      <c r="U28" s="65"/>
      <c r="V28" s="65"/>
      <c r="W28" s="61"/>
      <c r="X28" s="61"/>
      <c r="Y28" s="66"/>
      <c r="AA28" s="76">
        <f t="shared" si="0"/>
        <v>0</v>
      </c>
    </row>
    <row r="29" spans="2:27" ht="13.5" customHeight="1">
      <c r="B29" s="16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7"/>
      <c r="P29" s="63"/>
      <c r="Q29" s="64"/>
      <c r="R29" s="63"/>
      <c r="S29" s="64"/>
      <c r="T29" s="63"/>
      <c r="U29" s="65"/>
      <c r="V29" s="65"/>
      <c r="W29" s="61"/>
      <c r="X29" s="61"/>
      <c r="Y29" s="66"/>
      <c r="AA29" s="76">
        <f t="shared" si="0"/>
        <v>0</v>
      </c>
    </row>
    <row r="30" spans="2:28" s="75" customFormat="1" ht="13.5" customHeight="1">
      <c r="B30" s="46"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2"/>
      <c r="R30" s="51"/>
      <c r="S30" s="53"/>
      <c r="T30" s="51"/>
      <c r="U30" s="53"/>
      <c r="V30" s="53"/>
      <c r="W30" s="47"/>
      <c r="X30" s="48"/>
      <c r="Y30" s="49"/>
      <c r="AA30" s="76">
        <f t="shared" si="0"/>
        <v>0</v>
      </c>
      <c r="AB30" s="77"/>
    </row>
    <row r="31" spans="2:28" s="75" customFormat="1" ht="12.75" customHeight="1">
      <c r="B31" s="46">
        <v>18</v>
      </c>
      <c r="C31" s="50">
        <v>88.2665</v>
      </c>
      <c r="D31" s="50">
        <v>4.2039</v>
      </c>
      <c r="E31" s="50">
        <v>2.1735</v>
      </c>
      <c r="F31" s="50">
        <v>0.2714</v>
      </c>
      <c r="G31" s="50">
        <v>0.6252</v>
      </c>
      <c r="H31" s="50">
        <v>0.0038</v>
      </c>
      <c r="I31" s="50">
        <v>0.168</v>
      </c>
      <c r="J31" s="50">
        <v>0.1566</v>
      </c>
      <c r="K31" s="50">
        <v>0.1809</v>
      </c>
      <c r="L31" s="50">
        <v>0.0089</v>
      </c>
      <c r="M31" s="50">
        <v>2.689</v>
      </c>
      <c r="N31" s="50">
        <v>1.2523</v>
      </c>
      <c r="O31" s="50">
        <v>0.775</v>
      </c>
      <c r="P31" s="51">
        <v>35.61</v>
      </c>
      <c r="Q31" s="51">
        <v>8505</v>
      </c>
      <c r="R31" s="51">
        <v>39.38</v>
      </c>
      <c r="S31" s="53">
        <v>9405</v>
      </c>
      <c r="T31" s="51">
        <v>49.08</v>
      </c>
      <c r="U31" s="53"/>
      <c r="V31" s="53"/>
      <c r="W31" s="84" t="s">
        <v>54</v>
      </c>
      <c r="X31" s="83">
        <v>0.005</v>
      </c>
      <c r="Y31" s="83">
        <v>0.0002</v>
      </c>
      <c r="AA31" s="76">
        <f t="shared" si="0"/>
        <v>100.00000000000001</v>
      </c>
      <c r="AB31" s="77"/>
    </row>
    <row r="32" spans="2:27" ht="13.5" customHeight="1">
      <c r="B32" s="16">
        <v>19</v>
      </c>
      <c r="C32" s="6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7"/>
      <c r="P32" s="63"/>
      <c r="Q32" s="64"/>
      <c r="R32" s="63"/>
      <c r="S32" s="64"/>
      <c r="T32" s="63"/>
      <c r="U32" s="65"/>
      <c r="V32" s="65"/>
      <c r="W32" s="61"/>
      <c r="X32" s="61"/>
      <c r="Y32" s="66"/>
      <c r="AA32" s="76">
        <f t="shared" si="0"/>
        <v>0</v>
      </c>
    </row>
    <row r="33" spans="2:27" ht="13.5" customHeight="1">
      <c r="B33" s="1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76">
        <f t="shared" si="0"/>
        <v>0</v>
      </c>
    </row>
    <row r="34" spans="2:27" ht="13.5" customHeight="1">
      <c r="B34" s="1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7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76">
        <f t="shared" si="0"/>
        <v>0</v>
      </c>
    </row>
    <row r="35" spans="2:27" ht="13.5" customHeight="1">
      <c r="B35" s="16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7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76">
        <f t="shared" si="0"/>
        <v>0</v>
      </c>
    </row>
    <row r="36" spans="2:27" ht="13.5" customHeight="1">
      <c r="B36" s="16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7"/>
      <c r="P36" s="63"/>
      <c r="Q36" s="64"/>
      <c r="R36" s="63"/>
      <c r="S36" s="64"/>
      <c r="T36" s="63"/>
      <c r="U36" s="65"/>
      <c r="V36" s="65"/>
      <c r="W36" s="61"/>
      <c r="X36" s="61"/>
      <c r="Y36" s="66"/>
      <c r="AA36" s="76">
        <f t="shared" si="0"/>
        <v>0</v>
      </c>
    </row>
    <row r="37" spans="2:28" s="75" customFormat="1" ht="13.5" customHeight="1">
      <c r="B37" s="46"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3"/>
      <c r="T37" s="51"/>
      <c r="U37" s="53"/>
      <c r="V37" s="53"/>
      <c r="W37" s="48"/>
      <c r="X37" s="48"/>
      <c r="Y37" s="49"/>
      <c r="AA37" s="76">
        <f>SUM(C37:N37)</f>
        <v>0</v>
      </c>
      <c r="AB37" s="77"/>
    </row>
    <row r="38" spans="2:27" ht="13.5" customHeight="1">
      <c r="B38" s="1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7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76">
        <f t="shared" si="0"/>
        <v>0</v>
      </c>
    </row>
    <row r="39" spans="2:27" ht="13.5" customHeight="1">
      <c r="B39" s="1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76">
        <f t="shared" si="0"/>
        <v>0</v>
      </c>
    </row>
    <row r="40" spans="2:27" ht="13.5" customHeight="1">
      <c r="B40" s="16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7"/>
      <c r="P40" s="63"/>
      <c r="Q40" s="64"/>
      <c r="R40" s="63"/>
      <c r="S40" s="64"/>
      <c r="T40" s="63"/>
      <c r="U40" s="65"/>
      <c r="V40" s="65"/>
      <c r="W40" s="61"/>
      <c r="X40" s="61"/>
      <c r="Y40" s="66"/>
      <c r="AA40" s="76">
        <f t="shared" si="0"/>
        <v>0</v>
      </c>
    </row>
    <row r="41" spans="2:27" ht="13.5" customHeight="1">
      <c r="B41" s="1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7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76">
        <f t="shared" si="0"/>
        <v>0</v>
      </c>
    </row>
    <row r="42" spans="2:28" s="75" customFormat="1" ht="12" customHeight="1">
      <c r="B42" s="46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1"/>
      <c r="S42" s="53"/>
      <c r="T42" s="51"/>
      <c r="U42" s="53"/>
      <c r="V42" s="53"/>
      <c r="W42" s="48"/>
      <c r="X42" s="48"/>
      <c r="Y42" s="49"/>
      <c r="AA42" s="76">
        <f>SUM(C42:N42)</f>
        <v>0</v>
      </c>
      <c r="AB42" s="77"/>
    </row>
    <row r="43" spans="2:27" ht="13.5" customHeight="1">
      <c r="B43" s="1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7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76">
        <f t="shared" si="0"/>
        <v>0</v>
      </c>
    </row>
    <row r="44" spans="2:27" ht="13.5" customHeight="1">
      <c r="B44" s="1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9"/>
      <c r="U44" s="65"/>
      <c r="V44" s="65"/>
      <c r="W44" s="61"/>
      <c r="X44" s="61"/>
      <c r="Y44" s="66"/>
      <c r="AA44" s="76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57</v>
      </c>
      <c r="Q46" s="10"/>
      <c r="R46" s="10"/>
      <c r="S46" s="10"/>
      <c r="T46" s="70"/>
      <c r="U46" s="71"/>
      <c r="V46" s="71"/>
      <c r="W46" s="93">
        <v>42582</v>
      </c>
      <c r="X46" s="94"/>
      <c r="Y46" s="72"/>
      <c r="AC46" s="73"/>
    </row>
    <row r="47" spans="4:29" s="1" customFormat="1" ht="12.75">
      <c r="D47" s="1" t="s">
        <v>27</v>
      </c>
      <c r="M47" s="2" t="s">
        <v>0</v>
      </c>
      <c r="O47" s="2"/>
      <c r="P47" s="74" t="s">
        <v>29</v>
      </c>
      <c r="Q47" s="74"/>
      <c r="T47" s="2"/>
      <c r="W47" s="2"/>
      <c r="X47" s="2" t="s">
        <v>16</v>
      </c>
      <c r="AC47" s="73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58</v>
      </c>
      <c r="Q48" s="10"/>
      <c r="R48" s="10"/>
      <c r="S48" s="10"/>
      <c r="T48" s="10"/>
      <c r="U48" s="71"/>
      <c r="V48" s="71"/>
      <c r="W48" s="93">
        <v>42582</v>
      </c>
      <c r="X48" s="94"/>
      <c r="Y48" s="10"/>
      <c r="AC48" s="73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3"/>
    </row>
  </sheetData>
  <sheetProtection/>
  <mergeCells count="31">
    <mergeCell ref="C6:AA6"/>
    <mergeCell ref="Y10:Y13"/>
    <mergeCell ref="U10:U13"/>
    <mergeCell ref="D11:D13"/>
    <mergeCell ref="G11:G13"/>
    <mergeCell ref="O11:O13"/>
    <mergeCell ref="B8:Y8"/>
    <mergeCell ref="K11:K13"/>
    <mergeCell ref="J11:J13"/>
    <mergeCell ref="W10:W13"/>
    <mergeCell ref="R11:R13"/>
    <mergeCell ref="W46:X46"/>
    <mergeCell ref="W48:X48"/>
    <mergeCell ref="E11:E13"/>
    <mergeCell ref="I11:I13"/>
    <mergeCell ref="T11:T13"/>
    <mergeCell ref="M11:M13"/>
    <mergeCell ref="L11:L13"/>
    <mergeCell ref="F11:F13"/>
    <mergeCell ref="P11:P13"/>
    <mergeCell ref="H11:H13"/>
    <mergeCell ref="B7:Y7"/>
    <mergeCell ref="B10:B13"/>
    <mergeCell ref="V10:V13"/>
    <mergeCell ref="S11:S13"/>
    <mergeCell ref="N11:N13"/>
    <mergeCell ref="X10:X13"/>
    <mergeCell ref="Q11:Q13"/>
    <mergeCell ref="C10:N10"/>
    <mergeCell ref="C11:C13"/>
    <mergeCell ref="O10:T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zoomScale="80" zoomScaleNormal="80" zoomScaleSheetLayoutView="80" workbookViewId="0" topLeftCell="A1">
      <selection activeCell="V49" sqref="V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6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6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6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C3" s="58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09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9"/>
    </row>
    <row r="6" spans="2:25" ht="18" customHeight="1">
      <c r="B6" s="110" t="s">
        <v>51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21"/>
    </row>
    <row r="7" spans="2:25" ht="18" customHeight="1">
      <c r="B7" s="112" t="s">
        <v>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20"/>
    </row>
    <row r="8" spans="2:25" ht="18" customHeight="1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6" t="s">
        <v>26</v>
      </c>
      <c r="C10" s="90" t="s">
        <v>39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104" t="s">
        <v>40</v>
      </c>
      <c r="X10" s="105" t="s">
        <v>42</v>
      </c>
      <c r="Y10" s="23"/>
      <c r="Z10"/>
    </row>
    <row r="11" spans="2:26" ht="48.75" customHeight="1">
      <c r="B11" s="87"/>
      <c r="C11" s="96" t="s">
        <v>52</v>
      </c>
      <c r="D11" s="95"/>
      <c r="E11" s="95"/>
      <c r="F11" s="95"/>
      <c r="G11" s="95"/>
      <c r="H11" s="95"/>
      <c r="I11" s="95"/>
      <c r="J11" s="95"/>
      <c r="K11" s="95"/>
      <c r="L11" s="95"/>
      <c r="M11" s="86"/>
      <c r="N11" s="86"/>
      <c r="O11" s="86"/>
      <c r="P11" s="86"/>
      <c r="Q11" s="86"/>
      <c r="R11" s="86"/>
      <c r="S11" s="86"/>
      <c r="T11" s="86"/>
      <c r="U11" s="86"/>
      <c r="V11" s="114"/>
      <c r="W11" s="104"/>
      <c r="X11" s="106"/>
      <c r="Y11" s="23"/>
      <c r="Z11"/>
    </row>
    <row r="12" spans="2:26" ht="15.75" customHeight="1">
      <c r="B12" s="87"/>
      <c r="C12" s="96"/>
      <c r="D12" s="95"/>
      <c r="E12" s="95"/>
      <c r="F12" s="95"/>
      <c r="G12" s="95"/>
      <c r="H12" s="95"/>
      <c r="I12" s="95"/>
      <c r="J12" s="95"/>
      <c r="K12" s="95"/>
      <c r="L12" s="95"/>
      <c r="M12" s="87"/>
      <c r="N12" s="87"/>
      <c r="O12" s="87"/>
      <c r="P12" s="87"/>
      <c r="Q12" s="87"/>
      <c r="R12" s="87"/>
      <c r="S12" s="87"/>
      <c r="T12" s="87"/>
      <c r="U12" s="87"/>
      <c r="V12" s="115"/>
      <c r="W12" s="104"/>
      <c r="X12" s="106"/>
      <c r="Y12" s="23"/>
      <c r="Z12"/>
    </row>
    <row r="13" spans="2:26" ht="30" customHeight="1">
      <c r="B13" s="88"/>
      <c r="C13" s="96"/>
      <c r="D13" s="95"/>
      <c r="E13" s="95"/>
      <c r="F13" s="95"/>
      <c r="G13" s="95"/>
      <c r="H13" s="95"/>
      <c r="I13" s="95"/>
      <c r="J13" s="95"/>
      <c r="K13" s="95"/>
      <c r="L13" s="95"/>
      <c r="M13" s="89"/>
      <c r="N13" s="89"/>
      <c r="O13" s="89"/>
      <c r="P13" s="89"/>
      <c r="Q13" s="89"/>
      <c r="R13" s="89"/>
      <c r="S13" s="89"/>
      <c r="T13" s="89"/>
      <c r="U13" s="89"/>
      <c r="V13" s="116"/>
      <c r="W13" s="104"/>
      <c r="X13" s="107"/>
      <c r="Y13" s="23"/>
      <c r="Z13"/>
    </row>
    <row r="14" spans="2:27" ht="15.75" customHeight="1">
      <c r="B14" s="15">
        <v>1</v>
      </c>
      <c r="C14" s="78">
        <v>3570.07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3">
        <f>SUM(C14:V14)</f>
        <v>3570.07</v>
      </c>
      <c r="X14" s="41">
        <v>34.61</v>
      </c>
      <c r="Y14" s="24"/>
      <c r="Z14" s="108" t="s">
        <v>43</v>
      </c>
      <c r="AA14" s="108"/>
    </row>
    <row r="15" spans="2:27" ht="15.75">
      <c r="B15" s="15">
        <v>2</v>
      </c>
      <c r="C15" s="78">
        <v>3623.5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3">
        <f aca="true" t="shared" si="0" ref="W15:W43">SUM(C15:V15)</f>
        <v>3623.5</v>
      </c>
      <c r="X15" s="31">
        <f>IF(Паспорт!P15&gt;0,Паспорт!P15,X14)</f>
        <v>34.61</v>
      </c>
      <c r="Y15" s="24"/>
      <c r="Z15" s="108"/>
      <c r="AA15" s="108"/>
    </row>
    <row r="16" spans="2:27" ht="15.75">
      <c r="B16" s="15">
        <v>3</v>
      </c>
      <c r="C16" s="78">
        <v>3603.61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3">
        <f t="shared" si="0"/>
        <v>3603.61</v>
      </c>
      <c r="X16" s="31">
        <f>IF(Паспорт!P16&gt;0,Паспорт!P16,X15)</f>
        <v>34.61</v>
      </c>
      <c r="Y16" s="24"/>
      <c r="Z16" s="108"/>
      <c r="AA16" s="108"/>
    </row>
    <row r="17" spans="2:27" ht="15.75">
      <c r="B17" s="15">
        <v>4</v>
      </c>
      <c r="C17" s="78">
        <v>3495.54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3">
        <f t="shared" si="0"/>
        <v>3495.54</v>
      </c>
      <c r="X17" s="31">
        <f>IF(Паспорт!P17&gt;0,Паспорт!P17,X16)</f>
        <v>34.61</v>
      </c>
      <c r="Y17" s="24"/>
      <c r="Z17" s="108"/>
      <c r="AA17" s="108"/>
    </row>
    <row r="18" spans="2:27" ht="15.75">
      <c r="B18" s="15">
        <v>5</v>
      </c>
      <c r="C18" s="78">
        <v>3577.83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3">
        <f t="shared" si="0"/>
        <v>3577.83</v>
      </c>
      <c r="X18" s="31">
        <f>IF(Паспорт!P18&gt;0,Паспорт!P18,X17)</f>
        <v>34.61</v>
      </c>
      <c r="Y18" s="24"/>
      <c r="Z18" s="108"/>
      <c r="AA18" s="108"/>
    </row>
    <row r="19" spans="2:27" ht="15.75" customHeight="1">
      <c r="B19" s="15">
        <v>6</v>
      </c>
      <c r="C19" s="78">
        <v>3561.48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3">
        <f t="shared" si="0"/>
        <v>3561.48</v>
      </c>
      <c r="X19" s="31">
        <f>IF(Паспорт!P19&gt;0,Паспорт!P19,X18)</f>
        <v>34.61</v>
      </c>
      <c r="Y19" s="24"/>
      <c r="Z19" s="108"/>
      <c r="AA19" s="108"/>
    </row>
    <row r="20" spans="2:27" ht="15.75">
      <c r="B20" s="15">
        <v>7</v>
      </c>
      <c r="C20" s="78">
        <v>3858.13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3">
        <f t="shared" si="0"/>
        <v>3858.13</v>
      </c>
      <c r="X20" s="31">
        <f>IF(Паспорт!P20&gt;0,Паспорт!P20,X19)</f>
        <v>34.74</v>
      </c>
      <c r="Y20" s="24"/>
      <c r="Z20" s="108"/>
      <c r="AA20" s="108"/>
    </row>
    <row r="21" spans="2:27" ht="15.75">
      <c r="B21" s="15">
        <v>8</v>
      </c>
      <c r="C21" s="78">
        <v>3582.43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3">
        <f t="shared" si="0"/>
        <v>3582.43</v>
      </c>
      <c r="X21" s="31">
        <f>IF(Паспорт!P21&gt;0,Паспорт!P21,X20)</f>
        <v>34.74</v>
      </c>
      <c r="Y21" s="24"/>
      <c r="Z21" s="108"/>
      <c r="AA21" s="108"/>
    </row>
    <row r="22" spans="2:26" ht="15" customHeight="1">
      <c r="B22" s="15">
        <v>9</v>
      </c>
      <c r="C22" s="78">
        <v>3711.77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3">
        <f t="shared" si="0"/>
        <v>3711.77</v>
      </c>
      <c r="X22" s="31">
        <f>IF(Паспорт!P22&gt;0,Паспорт!P22,X21)</f>
        <v>34.74</v>
      </c>
      <c r="Y22" s="24"/>
      <c r="Z22" s="29"/>
    </row>
    <row r="23" spans="2:26" ht="15.75">
      <c r="B23" s="15">
        <v>10</v>
      </c>
      <c r="C23" s="78">
        <v>3833.54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3">
        <f t="shared" si="0"/>
        <v>3833.54</v>
      </c>
      <c r="X23" s="31">
        <f>IF(Паспорт!P23&gt;0,Паспорт!P23,X22)</f>
        <v>34.74</v>
      </c>
      <c r="Y23" s="24"/>
      <c r="Z23" s="29"/>
    </row>
    <row r="24" spans="2:26" ht="15.75">
      <c r="B24" s="15">
        <v>11</v>
      </c>
      <c r="C24" s="78">
        <v>3934.51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3">
        <f t="shared" si="0"/>
        <v>3934.51</v>
      </c>
      <c r="X24" s="31">
        <f>IF(Паспорт!P24&gt;0,Паспорт!P24,X23)</f>
        <v>34.74</v>
      </c>
      <c r="Y24" s="24"/>
      <c r="Z24" s="29"/>
    </row>
    <row r="25" spans="2:26" ht="15.75">
      <c r="B25" s="15">
        <v>12</v>
      </c>
      <c r="C25" s="78">
        <v>3634.74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3">
        <f t="shared" si="0"/>
        <v>3634.74</v>
      </c>
      <c r="X25" s="31">
        <f>IF(Паспорт!P25&gt;0,Паспорт!P25,X24)</f>
        <v>34.74</v>
      </c>
      <c r="Y25" s="24"/>
      <c r="Z25" s="29"/>
    </row>
    <row r="26" spans="2:26" ht="15.75">
      <c r="B26" s="15">
        <v>13</v>
      </c>
      <c r="C26" s="78">
        <v>3677.46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3">
        <f t="shared" si="0"/>
        <v>3677.46</v>
      </c>
      <c r="X26" s="31">
        <f>IF(Паспорт!P26&gt;0,Паспорт!P26,X25)</f>
        <v>34.74</v>
      </c>
      <c r="Y26" s="24"/>
      <c r="Z26" s="29"/>
    </row>
    <row r="27" spans="2:26" ht="15.75">
      <c r="B27" s="15">
        <v>14</v>
      </c>
      <c r="C27" s="78">
        <v>3797.47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3">
        <f t="shared" si="0"/>
        <v>3797.47</v>
      </c>
      <c r="X27" s="31">
        <f>IF(Паспорт!P27&gt;0,Паспорт!P27,X26)</f>
        <v>34.74</v>
      </c>
      <c r="Y27" s="24"/>
      <c r="Z27" s="29"/>
    </row>
    <row r="28" spans="2:26" ht="15.75">
      <c r="B28" s="15">
        <v>15</v>
      </c>
      <c r="C28" s="78">
        <v>3692.95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3">
        <f t="shared" si="0"/>
        <v>3692.95</v>
      </c>
      <c r="X28" s="31">
        <f>IF(Паспорт!P28&gt;0,Паспорт!P28,X27)</f>
        <v>34.74</v>
      </c>
      <c r="Y28" s="24"/>
      <c r="Z28" s="29"/>
    </row>
    <row r="29" spans="2:26" ht="15.75">
      <c r="B29" s="16">
        <v>16</v>
      </c>
      <c r="C29" s="78">
        <v>3277.09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3">
        <f t="shared" si="0"/>
        <v>3277.09</v>
      </c>
      <c r="X29" s="31">
        <f>IF(Паспорт!P29&gt;0,Паспорт!P29,X28)</f>
        <v>34.74</v>
      </c>
      <c r="Y29" s="24"/>
      <c r="Z29" s="29"/>
    </row>
    <row r="30" spans="2:26" ht="15.75">
      <c r="B30" s="16">
        <v>17</v>
      </c>
      <c r="C30" s="78">
        <v>3299.18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3">
        <f t="shared" si="0"/>
        <v>3299.18</v>
      </c>
      <c r="X30" s="31">
        <f>IF(Паспорт!P30&gt;0,Паспорт!P30,X29)</f>
        <v>34.74</v>
      </c>
      <c r="Y30" s="24"/>
      <c r="Z30" s="29"/>
    </row>
    <row r="31" spans="2:26" ht="15.75">
      <c r="B31" s="16">
        <v>18</v>
      </c>
      <c r="C31" s="78">
        <v>3535.52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3">
        <f t="shared" si="0"/>
        <v>3535.52</v>
      </c>
      <c r="X31" s="31">
        <f>IF(Паспорт!P31&gt;0,Паспорт!P31,X30)</f>
        <v>35.61</v>
      </c>
      <c r="Y31" s="24"/>
      <c r="Z31" s="29"/>
    </row>
    <row r="32" spans="2:26" ht="15.75">
      <c r="B32" s="16">
        <v>19</v>
      </c>
      <c r="C32" s="78">
        <v>3525.44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3">
        <f t="shared" si="0"/>
        <v>3525.44</v>
      </c>
      <c r="X32" s="31">
        <f>IF(Паспорт!P32&gt;0,Паспорт!P32,X31)</f>
        <v>35.61</v>
      </c>
      <c r="Y32" s="24"/>
      <c r="Z32" s="29"/>
    </row>
    <row r="33" spans="2:26" ht="15.75">
      <c r="B33" s="16">
        <v>20</v>
      </c>
      <c r="C33" s="78">
        <v>3892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3">
        <f t="shared" si="0"/>
        <v>3892</v>
      </c>
      <c r="X33" s="31">
        <f>IF(Паспорт!P33&gt;0,Паспорт!P33,X32)</f>
        <v>35.61</v>
      </c>
      <c r="Y33" s="24"/>
      <c r="Z33" s="29"/>
    </row>
    <row r="34" spans="2:26" ht="15.75">
      <c r="B34" s="16">
        <v>21</v>
      </c>
      <c r="C34" s="78">
        <v>3857.03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3">
        <f t="shared" si="0"/>
        <v>3857.03</v>
      </c>
      <c r="X34" s="31">
        <f>IF(Паспорт!P34&gt;0,Паспорт!P34,X33)</f>
        <v>35.61</v>
      </c>
      <c r="Y34" s="24"/>
      <c r="Z34" s="29"/>
    </row>
    <row r="35" spans="2:26" ht="15.75">
      <c r="B35" s="16">
        <v>22</v>
      </c>
      <c r="C35" s="78">
        <v>3942.67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3">
        <f t="shared" si="0"/>
        <v>3942.67</v>
      </c>
      <c r="X35" s="31">
        <f>IF(Паспорт!P35&gt;0,Паспорт!P35,X34)</f>
        <v>35.61</v>
      </c>
      <c r="Y35" s="24"/>
      <c r="Z35" s="29"/>
    </row>
    <row r="36" spans="2:26" ht="15.75">
      <c r="B36" s="16">
        <v>23</v>
      </c>
      <c r="C36" s="78">
        <v>3899.62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3">
        <f t="shared" si="0"/>
        <v>3899.62</v>
      </c>
      <c r="X36" s="31">
        <f>IF(Паспорт!P36&gt;0,Паспорт!P36,X35)</f>
        <v>35.61</v>
      </c>
      <c r="Y36" s="24"/>
      <c r="Z36" s="29"/>
    </row>
    <row r="37" spans="2:26" ht="15.75">
      <c r="B37" s="16">
        <v>24</v>
      </c>
      <c r="C37" s="78">
        <v>4129.1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3">
        <f t="shared" si="0"/>
        <v>4129.1</v>
      </c>
      <c r="X37" s="31">
        <f>IF(Паспорт!P37&gt;0,Паспорт!P37,X36)</f>
        <v>35.61</v>
      </c>
      <c r="Y37" s="24"/>
      <c r="Z37" s="29"/>
    </row>
    <row r="38" spans="2:26" ht="15.75">
      <c r="B38" s="16">
        <v>25</v>
      </c>
      <c r="C38" s="78">
        <v>4121.55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3">
        <f t="shared" si="0"/>
        <v>4121.55</v>
      </c>
      <c r="X38" s="31">
        <f>IF(Паспорт!P38&gt;0,Паспорт!P38,X37)</f>
        <v>35.61</v>
      </c>
      <c r="Y38" s="24"/>
      <c r="Z38" s="29"/>
    </row>
    <row r="39" spans="2:26" ht="15.75">
      <c r="B39" s="16">
        <v>26</v>
      </c>
      <c r="C39" s="78">
        <v>4033.06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3">
        <f t="shared" si="0"/>
        <v>4033.06</v>
      </c>
      <c r="X39" s="31">
        <f>IF(Паспорт!P39&gt;0,Паспорт!P39,X38)</f>
        <v>35.61</v>
      </c>
      <c r="Y39" s="24"/>
      <c r="Z39" s="29"/>
    </row>
    <row r="40" spans="2:26" ht="15.75">
      <c r="B40" s="16">
        <v>27</v>
      </c>
      <c r="C40" s="78">
        <v>3927.21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3">
        <f t="shared" si="0"/>
        <v>3927.21</v>
      </c>
      <c r="X40" s="31">
        <f>IF(Паспорт!P40&gt;0,Паспорт!P40,X39)</f>
        <v>35.61</v>
      </c>
      <c r="Y40" s="24"/>
      <c r="Z40" s="29"/>
    </row>
    <row r="41" spans="2:26" ht="15.75">
      <c r="B41" s="16">
        <v>28</v>
      </c>
      <c r="C41" s="78">
        <v>3964.52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3">
        <f t="shared" si="0"/>
        <v>3964.52</v>
      </c>
      <c r="X41" s="31">
        <f>IF(Паспорт!P41&gt;0,Паспорт!P41,X40)</f>
        <v>35.61</v>
      </c>
      <c r="Y41" s="24"/>
      <c r="Z41" s="29"/>
    </row>
    <row r="42" spans="2:26" ht="14.25" customHeight="1">
      <c r="B42" s="16">
        <v>29</v>
      </c>
      <c r="C42" s="78">
        <v>3648.81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3">
        <f t="shared" si="0"/>
        <v>3648.81</v>
      </c>
      <c r="X42" s="31">
        <f>IF(Паспорт!P42&gt;0,Паспорт!P42,X41)</f>
        <v>35.61</v>
      </c>
      <c r="Y42" s="24"/>
      <c r="Z42" s="29"/>
    </row>
    <row r="43" spans="2:26" ht="15.75" customHeight="1">
      <c r="B43" s="16">
        <v>30</v>
      </c>
      <c r="C43" s="78">
        <v>3541.77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3">
        <f t="shared" si="0"/>
        <v>3541.77</v>
      </c>
      <c r="X43" s="31">
        <f>IF(Паспорт!P43&gt;0,Паспорт!P43,X42)</f>
        <v>35.61</v>
      </c>
      <c r="Y43" s="24"/>
      <c r="Z43" s="29"/>
    </row>
    <row r="44" spans="2:26" ht="17.25" customHeight="1">
      <c r="B44" s="16">
        <v>31</v>
      </c>
      <c r="C44" s="78">
        <v>3506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3">
        <f>SUM(C44:V44)</f>
        <v>3506</v>
      </c>
      <c r="X44" s="31">
        <f>IF(Паспорт!P44&gt;0,Паспорт!P44,X43)</f>
        <v>35.61</v>
      </c>
      <c r="Y44" s="24"/>
      <c r="Z44" s="29"/>
    </row>
    <row r="45" spans="2:27" ht="66" customHeight="1">
      <c r="B45" s="16" t="s">
        <v>40</v>
      </c>
      <c r="C45" s="79">
        <f>SUM(C14:C44)</f>
        <v>115255.6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115255.6</v>
      </c>
      <c r="X45" s="32">
        <f>SUMPRODUCT(X14:X44,W14:W44)/SUM(W14:W44)</f>
        <v>35.11985119248003</v>
      </c>
      <c r="Y45" s="28"/>
      <c r="Z45" s="103" t="s">
        <v>41</v>
      </c>
      <c r="AA45" s="103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26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55" t="s">
        <v>59</v>
      </c>
      <c r="W49" s="81"/>
      <c r="X49" s="82"/>
      <c r="Y49" s="80"/>
      <c r="Z49"/>
      <c r="AC49" s="6"/>
    </row>
    <row r="50" spans="3:25" ht="12.75">
      <c r="C50" s="1"/>
      <c r="D50" s="1" t="s">
        <v>37</v>
      </c>
      <c r="O50" s="2"/>
      <c r="P50" s="14" t="s">
        <v>29</v>
      </c>
      <c r="Q50" s="14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55" t="s">
        <v>59</v>
      </c>
      <c r="W51" s="12"/>
      <c r="X51" s="11"/>
      <c r="Y51" s="27"/>
    </row>
    <row r="52" spans="3:25" ht="12.75">
      <c r="C52" s="1"/>
      <c r="D52" s="1" t="s">
        <v>38</v>
      </c>
      <c r="O52" s="2"/>
      <c r="P52" s="13" t="s">
        <v>29</v>
      </c>
      <c r="Q52" s="13"/>
      <c r="T52" t="s">
        <v>0</v>
      </c>
      <c r="V52" t="s">
        <v>16</v>
      </c>
      <c r="Y52" s="2"/>
    </row>
  </sheetData>
  <sheetProtection/>
  <mergeCells count="31">
    <mergeCell ref="C47:X47"/>
    <mergeCell ref="H11:H13"/>
    <mergeCell ref="D11:D13"/>
    <mergeCell ref="M11:M13"/>
    <mergeCell ref="I11:I13"/>
    <mergeCell ref="O11:O13"/>
    <mergeCell ref="C5:X5"/>
    <mergeCell ref="B6:X6"/>
    <mergeCell ref="B7:X7"/>
    <mergeCell ref="B8:X8"/>
    <mergeCell ref="B10:B13"/>
    <mergeCell ref="R11:R13"/>
    <mergeCell ref="V11:V13"/>
    <mergeCell ref="P11:P13"/>
    <mergeCell ref="J11:J13"/>
    <mergeCell ref="Z45:AA45"/>
    <mergeCell ref="E11:E13"/>
    <mergeCell ref="F11:F13"/>
    <mergeCell ref="G11:G13"/>
    <mergeCell ref="T11:T13"/>
    <mergeCell ref="W10:W13"/>
    <mergeCell ref="X10:X13"/>
    <mergeCell ref="S11:S13"/>
    <mergeCell ref="Z14:AA21"/>
    <mergeCell ref="Q11:Q13"/>
    <mergeCell ref="U11:U13"/>
    <mergeCell ref="C11:C13"/>
    <mergeCell ref="C10:V10"/>
    <mergeCell ref="N11:N13"/>
    <mergeCell ref="L11:L13"/>
    <mergeCell ref="K11:K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2016-08-02T05:36:22Z</cp:lastPrinted>
  <dcterms:created xsi:type="dcterms:W3CDTF">2010-01-29T08:37:16Z</dcterms:created>
  <dcterms:modified xsi:type="dcterms:W3CDTF">2016-08-02T05:37:42Z</dcterms:modified>
  <cp:category/>
  <cp:version/>
  <cp:contentType/>
  <cp:contentStatus/>
</cp:coreProperties>
</file>