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tabRatio="841" activeTab="0"/>
  </bookViews>
  <sheets>
    <sheet name="03-4" sheetId="1" r:id="rId1"/>
    <sheet name="Додаток ШДО" sheetId="2" r:id="rId2"/>
  </sheets>
  <definedNames>
    <definedName name="_Hlk21234135" localSheetId="0">'03-4'!$C$18</definedName>
    <definedName name="_Hlk21234135" localSheetId="1">'Додаток ШДО'!$C$17</definedName>
    <definedName name="OLE_LINK2" localSheetId="0">'03-4'!$Y$13</definedName>
    <definedName name="OLE_LINK2" localSheetId="1">'Додаток ШДО'!#REF!</definedName>
    <definedName name="OLE_LINK3" localSheetId="0">'03-4'!#REF!</definedName>
    <definedName name="OLE_LINK3" localSheetId="1">'Додаток ШДО'!#REF!</definedName>
    <definedName name="OLE_LINK5" localSheetId="0">'03-4'!#REF!</definedName>
    <definedName name="OLE_LINK5" localSheetId="1">'Додаток ШДО'!#REF!</definedName>
    <definedName name="_xlnm.Print_Area" localSheetId="0">'03-4'!$A$1:$Y$53</definedName>
    <definedName name="_xlnm.Print_Area" localSheetId="1">'Додаток ШДО'!$A$1:$Z$53</definedName>
  </definedNames>
  <calcPr fullCalcOnLoad="1"/>
</workbook>
</file>

<file path=xl/sharedStrings.xml><?xml version="1.0" encoding="utf-8"?>
<sst xmlns="http://schemas.openxmlformats.org/spreadsheetml/2006/main" count="94" uniqueCount="72">
  <si>
    <t>підпис</t>
  </si>
  <si>
    <t xml:space="preserve">  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</si>
  <si>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</si>
  <si>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</si>
  <si>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</si>
  <si>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</si>
  <si>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</si>
  <si>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</si>
  <si>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</si>
  <si>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</si>
  <si>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</si>
  <si>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</si>
  <si>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</si>
  <si>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</si>
  <si>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</si>
  <si>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</si>
  <si>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</si>
  <si>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</si>
  <si>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</si>
  <si>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rFont val="Arial Cyr"/>
        <family val="0"/>
      </rPr>
      <t>последнее значение Теплоты сгорания низшей  вручную из прошлого месяца!</t>
    </r>
  </si>
  <si>
    <t>Криворізьке ЛВУМГ</t>
  </si>
  <si>
    <t>ГРС 1 м Кривий Ріг</t>
  </si>
  <si>
    <t>ГРС 1А м Кривий Ріг</t>
  </si>
  <si>
    <t>ГРС 2 м Кривий Ріг</t>
  </si>
  <si>
    <t>ГРС с Широке</t>
  </si>
  <si>
    <t>ГРС смт Софіївка</t>
  </si>
  <si>
    <t>ГРС с Лозоватка</t>
  </si>
  <si>
    <t>ГРС с Веселе</t>
  </si>
  <si>
    <t xml:space="preserve">Начальник  Криворізького    ЛВУМГ  </t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</si>
  <si>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</si>
  <si>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Криворізького  ЛВУМГ </t>
  </si>
  <si>
    <r>
      <t xml:space="preserve">Свідоцтво про атестацію </t>
    </r>
    <r>
      <rPr>
        <b/>
        <sz val="8"/>
        <rFont val="Arial"/>
        <family val="2"/>
      </rPr>
      <t>№ ПЄ0048/2013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16.05.2018 р.</t>
    </r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</si>
  <si>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</si>
  <si>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</si>
  <si>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</si>
  <si>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</si>
  <si>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</si>
  <si>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</si>
  <si>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</si>
  <si>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</si>
  <si>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</si>
  <si>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</si>
  <si>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</si>
  <si>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</si>
  <si>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</si>
  <si>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</si>
  <si>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</si>
  <si>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</si>
  <si>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</si>
  <si>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</si>
  <si>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</si>
  <si>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</si>
  <si>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</si>
  <si>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</si>
  <si>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Теплота згоряння вища МДж/м³</t>
  </si>
  <si>
    <t>число Воббе вище МДж/м³</t>
  </si>
  <si>
    <t>не виявл.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</si>
  <si>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</si>
  <si>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</si>
  <si>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</si>
  <si>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Завідувач ВХАЛ                                                                                                                                     О.Г.Степанова                                                                       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</si>
  <si>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</si>
  <si>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Начальник  Криворізького  ЛВУМГ                                                                                                  Р.В.Матвієнко                                                                   </t>
  </si>
  <si>
    <t>Ю.А.Байда</t>
  </si>
  <si>
    <t>Р.В.Матвієнко</t>
  </si>
  <si>
    <t>*</t>
  </si>
  <si>
    <t>* прибор в ремонті</t>
  </si>
  <si>
    <t xml:space="preserve">  по  магістральному  газопрову   ЄККР за період з   01.07.2016 по 31.07.2016 р. </t>
  </si>
  <si>
    <r>
      <t xml:space="preserve">переданого УМГ "ХАРКІВТРАНСГАЗ" Криворізьким ЛВУМГ по </t>
    </r>
    <r>
      <rPr>
        <b/>
        <sz val="10"/>
        <rFont val="Arial"/>
        <family val="2"/>
      </rPr>
      <t>ГРС1м.Кривий Ріг</t>
    </r>
    <r>
      <rPr>
        <sz val="10"/>
        <rFont val="Arial"/>
        <family val="2"/>
      </rPr>
      <t xml:space="preserve">,ГРС 1Ам.Кривий Ріг,  ГРС 2  м.Кривий Ріг,ГРС с.Широке( Мічуріна) ГРС с.Лозоватка(Преображенка ), ГРС с.Веселе та прийнятого ПАТ Криворіжгаз, ПАТ Дніпропетровськгаз Дніпропетровська обл, ВАТ Кіровоградгаз Кіровоградська обл, </t>
    </r>
  </si>
  <si>
    <r>
      <t xml:space="preserve">по  магістральному газопроводу   ШДО  за період з   </t>
    </r>
    <r>
      <rPr>
        <b/>
        <sz val="10"/>
        <rFont val="Arial"/>
        <family val="2"/>
      </rPr>
      <t>01.07.2016 по 31.07.2016 р.</t>
    </r>
    <r>
      <rPr>
        <sz val="10"/>
        <rFont val="Arial"/>
        <family val="2"/>
      </rPr>
      <t xml:space="preserve"> </t>
    </r>
  </si>
  <si>
    <t xml:space="preserve">          01.08.2016 р.</t>
  </si>
  <si>
    <t xml:space="preserve">   переданого УМГ "ХАРКІВТРАНСГАЗ" Криворізьким ЛВУМГ по ГРС1м.Кривий Ріг,ГРС 1Ам.Кривий Ріг,  ГРС 2  м.Кривий Ріг,ГРС с.Широке( Мічуріна) ГРС с.Лозоватка(Преображенка ), ГРС с.Веселе та прийнятого ПАТ Криворіжгаз, ПАТ Дніпропетровськгаз Дніпропетровська обл, ВАТ Кіровоградгаз Кіровоградська обл,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</si>
</sst>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8" fillId="0" borderId="11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81" fontId="8" fillId="0" borderId="12" xfId="0" applyNumberFormat="1" applyFont="1" applyBorder="1" applyAlignment="1">
      <alignment horizontal="center"/>
    </xf>
    <xf numFmtId="181" fontId="14" fillId="0" borderId="13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7" fontId="0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77" fontId="0" fillId="0" borderId="10" xfId="0" applyNumberFormat="1" applyFont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179" fontId="8" fillId="0" borderId="12" xfId="0" applyNumberFormat="1" applyFont="1" applyBorder="1" applyAlignment="1">
      <alignment horizontal="center" wrapText="1"/>
    </xf>
    <xf numFmtId="17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/>
    </xf>
    <xf numFmtId="177" fontId="8" fillId="0" borderId="12" xfId="0" applyNumberFormat="1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12" xfId="0" applyFill="1" applyBorder="1" applyAlignment="1">
      <alignment/>
    </xf>
    <xf numFmtId="2" fontId="8" fillId="33" borderId="12" xfId="0" applyNumberFormat="1" applyFont="1" applyFill="1" applyBorder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79" fontId="2" fillId="34" borderId="12" xfId="0" applyNumberFormat="1" applyFont="1" applyFill="1" applyBorder="1" applyAlignment="1">
      <alignment horizontal="center" wrapText="1"/>
    </xf>
    <xf numFmtId="181" fontId="8" fillId="0" borderId="15" xfId="0" applyNumberFormat="1" applyFont="1" applyBorder="1" applyAlignment="1">
      <alignment horizontal="center"/>
    </xf>
    <xf numFmtId="181" fontId="14" fillId="0" borderId="16" xfId="0" applyNumberFormat="1" applyFont="1" applyBorder="1" applyAlignment="1">
      <alignment horizontal="center" wrapText="1"/>
    </xf>
    <xf numFmtId="2" fontId="8" fillId="0" borderId="17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178" fontId="8" fillId="0" borderId="15" xfId="0" applyNumberFormat="1" applyFont="1" applyBorder="1" applyAlignment="1">
      <alignment horizont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6" fillId="0" borderId="24" xfId="0" applyFont="1" applyBorder="1" applyAlignment="1">
      <alignment horizontal="center" textRotation="90" wrapText="1"/>
    </xf>
    <xf numFmtId="0" fontId="16" fillId="0" borderId="25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25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textRotation="90" wrapText="1"/>
    </xf>
    <xf numFmtId="0" fontId="16" fillId="0" borderId="25" xfId="0" applyFont="1" applyBorder="1" applyAlignment="1">
      <alignment textRotation="90" wrapText="1"/>
    </xf>
    <xf numFmtId="0" fontId="16" fillId="0" borderId="15" xfId="0" applyFont="1" applyBorder="1" applyAlignment="1">
      <alignment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" fillId="0" borderId="24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0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SheetLayoutView="100" zoomScalePageLayoutView="0" workbookViewId="0" topLeftCell="A1">
      <selection activeCell="B7" sqref="B7:Y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21" t="s">
        <v>5</v>
      </c>
      <c r="C1" s="21"/>
      <c r="D1" s="21"/>
      <c r="E1" s="21"/>
      <c r="F1" s="21"/>
      <c r="G1" s="21"/>
      <c r="I1" s="21"/>
      <c r="J1" s="21"/>
      <c r="K1" s="21"/>
      <c r="L1" s="2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21" t="s">
        <v>29</v>
      </c>
      <c r="C2" s="21"/>
      <c r="D2" s="21"/>
      <c r="E2" s="21"/>
      <c r="F2" s="21"/>
      <c r="G2" s="21"/>
      <c r="I2" s="21"/>
      <c r="J2" s="21"/>
      <c r="K2" s="21"/>
      <c r="L2" s="21"/>
      <c r="M2" s="3"/>
      <c r="N2" s="3"/>
      <c r="O2" s="3"/>
      <c r="P2" s="3"/>
      <c r="Q2" s="3"/>
      <c r="R2" s="3"/>
      <c r="S2" s="3"/>
      <c r="T2" s="3"/>
      <c r="U2" s="3"/>
      <c r="V2" s="3"/>
      <c r="W2" s="82"/>
      <c r="X2" s="83"/>
      <c r="Y2" s="83"/>
      <c r="Z2" s="3"/>
      <c r="AA2" s="3"/>
    </row>
    <row r="3" spans="2:27" ht="12.75">
      <c r="B3" s="32" t="s">
        <v>30</v>
      </c>
      <c r="C3" s="21"/>
      <c r="D3" s="21"/>
      <c r="E3" s="21"/>
      <c r="F3" s="21"/>
      <c r="G3" s="21"/>
      <c r="I3" s="21"/>
      <c r="J3" s="21"/>
      <c r="K3" s="21"/>
      <c r="L3" s="2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4"/>
      <c r="Y3" s="3"/>
      <c r="Z3" s="3"/>
      <c r="AA3" s="3"/>
    </row>
    <row r="4" spans="2:27" ht="12.75">
      <c r="B4" s="21" t="s">
        <v>7</v>
      </c>
      <c r="C4" s="21"/>
      <c r="D4" s="21"/>
      <c r="E4" s="21"/>
      <c r="F4" s="21"/>
      <c r="G4" s="21"/>
      <c r="I4" s="21"/>
      <c r="J4" s="21"/>
      <c r="K4" s="21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21" t="s">
        <v>31</v>
      </c>
      <c r="C5" s="21"/>
      <c r="D5" s="21"/>
      <c r="E5" s="21"/>
      <c r="F5" s="21"/>
      <c r="G5" s="21"/>
      <c r="I5" s="21"/>
      <c r="J5" s="21"/>
      <c r="K5" s="21"/>
      <c r="L5" s="2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 customHeight="1">
      <c r="C6" s="84" t="s">
        <v>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</row>
    <row r="7" spans="2:27" ht="54.75" customHeight="1">
      <c r="B7" s="86" t="s">
        <v>68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3"/>
      <c r="AA7" s="3"/>
    </row>
    <row r="8" spans="2:27" ht="18" customHeight="1">
      <c r="B8" s="87" t="s">
        <v>69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3"/>
      <c r="AA8" s="3"/>
    </row>
    <row r="9" spans="2:29" ht="32.25" customHeight="1">
      <c r="B9" s="88" t="s">
        <v>3</v>
      </c>
      <c r="C9" s="91" t="s">
        <v>32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  <c r="O9" s="94" t="s">
        <v>33</v>
      </c>
      <c r="P9" s="95"/>
      <c r="Q9" s="95"/>
      <c r="R9" s="95"/>
      <c r="S9" s="95"/>
      <c r="T9" s="96"/>
      <c r="U9" s="100" t="s">
        <v>34</v>
      </c>
      <c r="V9" s="100" t="s">
        <v>35</v>
      </c>
      <c r="W9" s="79" t="s">
        <v>36</v>
      </c>
      <c r="X9" s="79" t="s">
        <v>37</v>
      </c>
      <c r="Y9" s="79" t="s">
        <v>38</v>
      </c>
      <c r="Z9" s="3"/>
      <c r="AB9" s="4"/>
      <c r="AC9"/>
    </row>
    <row r="10" spans="2:29" ht="48.75" customHeight="1">
      <c r="B10" s="89"/>
      <c r="C10" s="76" t="s">
        <v>39</v>
      </c>
      <c r="D10" s="76" t="s">
        <v>40</v>
      </c>
      <c r="E10" s="76" t="s">
        <v>41</v>
      </c>
      <c r="F10" s="76" t="s">
        <v>42</v>
      </c>
      <c r="G10" s="76" t="s">
        <v>43</v>
      </c>
      <c r="H10" s="76" t="s">
        <v>44</v>
      </c>
      <c r="I10" s="76" t="s">
        <v>45</v>
      </c>
      <c r="J10" s="76" t="s">
        <v>46</v>
      </c>
      <c r="K10" s="76" t="s">
        <v>47</v>
      </c>
      <c r="L10" s="76" t="s">
        <v>48</v>
      </c>
      <c r="M10" s="76" t="s">
        <v>49</v>
      </c>
      <c r="N10" s="76" t="s">
        <v>50</v>
      </c>
      <c r="O10" s="76" t="s">
        <v>51</v>
      </c>
      <c r="P10" s="97" t="s">
        <v>52</v>
      </c>
      <c r="Q10" s="76" t="s">
        <v>53</v>
      </c>
      <c r="R10" s="76" t="s">
        <v>54</v>
      </c>
      <c r="S10" s="76" t="s">
        <v>8</v>
      </c>
      <c r="T10" s="76" t="s">
        <v>55</v>
      </c>
      <c r="U10" s="101"/>
      <c r="V10" s="101"/>
      <c r="W10" s="80"/>
      <c r="X10" s="80"/>
      <c r="Y10" s="80"/>
      <c r="Z10" s="3"/>
      <c r="AB10" s="4"/>
      <c r="AC10"/>
    </row>
    <row r="11" spans="2:29" ht="15.75" customHeight="1">
      <c r="B11" s="89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98"/>
      <c r="Q11" s="77"/>
      <c r="R11" s="77"/>
      <c r="S11" s="77"/>
      <c r="T11" s="77"/>
      <c r="U11" s="101"/>
      <c r="V11" s="101"/>
      <c r="W11" s="80"/>
      <c r="X11" s="80"/>
      <c r="Y11" s="80"/>
      <c r="Z11" s="3"/>
      <c r="AB11" s="4"/>
      <c r="AC11"/>
    </row>
    <row r="12" spans="2:29" ht="21" customHeight="1">
      <c r="B12" s="90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99"/>
      <c r="Q12" s="78"/>
      <c r="R12" s="78"/>
      <c r="S12" s="78"/>
      <c r="T12" s="78"/>
      <c r="U12" s="102"/>
      <c r="V12" s="102"/>
      <c r="W12" s="81"/>
      <c r="X12" s="81"/>
      <c r="Y12" s="81"/>
      <c r="Z12" s="3"/>
      <c r="AB12" s="4"/>
      <c r="AC12"/>
    </row>
    <row r="13" spans="2:30" s="30" customFormat="1" ht="12.75">
      <c r="B13" s="33">
        <v>1</v>
      </c>
      <c r="C13" s="45">
        <v>93.485</v>
      </c>
      <c r="D13" s="45">
        <v>3.746</v>
      </c>
      <c r="E13" s="45">
        <v>1.2222</v>
      </c>
      <c r="F13" s="45">
        <v>0.196</v>
      </c>
      <c r="G13" s="45">
        <v>0.204</v>
      </c>
      <c r="H13" s="45">
        <v>0.003</v>
      </c>
      <c r="I13" s="45">
        <v>0.037</v>
      </c>
      <c r="J13" s="45">
        <v>0.027</v>
      </c>
      <c r="K13" s="45">
        <v>0.028</v>
      </c>
      <c r="L13" s="45"/>
      <c r="M13" s="45">
        <v>0.765</v>
      </c>
      <c r="N13" s="45">
        <v>0.287</v>
      </c>
      <c r="O13" s="46">
        <v>0.721</v>
      </c>
      <c r="P13" s="59">
        <v>35.11</v>
      </c>
      <c r="Q13" s="60">
        <f aca="true" t="shared" si="0" ref="Q13:Q34">1000*P13/4.1868</f>
        <v>8385.879430591383</v>
      </c>
      <c r="R13" s="59">
        <v>38.9</v>
      </c>
      <c r="S13" s="60">
        <f>1000*R13/4.1868</f>
        <v>9291.105378809592</v>
      </c>
      <c r="T13" s="59">
        <v>50.27</v>
      </c>
      <c r="U13" s="47"/>
      <c r="V13" s="47"/>
      <c r="W13" s="48"/>
      <c r="X13" s="47"/>
      <c r="Y13" s="47"/>
      <c r="AA13" s="35">
        <f aca="true" t="shared" si="1" ref="AA13:AA43">SUM(C13:N13)</f>
        <v>100.0002</v>
      </c>
      <c r="AB13" s="36" t="str">
        <f>IF(AA13=100,"ОК"," ")</f>
        <v> </v>
      </c>
      <c r="AC13" s="61">
        <f>AD13*0.0041868</f>
        <v>49.498443</v>
      </c>
      <c r="AD13" s="34">
        <v>11822.5</v>
      </c>
    </row>
    <row r="14" spans="2:30" s="30" customFormat="1" ht="12.75">
      <c r="B14" s="33">
        <v>2</v>
      </c>
      <c r="C14" s="46">
        <v>93.2</v>
      </c>
      <c r="D14" s="46">
        <v>3.511</v>
      </c>
      <c r="E14" s="46">
        <v>1.107</v>
      </c>
      <c r="F14" s="46">
        <v>0.163</v>
      </c>
      <c r="G14" s="46">
        <v>0.205</v>
      </c>
      <c r="H14" s="46">
        <v>0.003</v>
      </c>
      <c r="I14" s="46">
        <v>0.039</v>
      </c>
      <c r="J14" s="46">
        <v>0.028</v>
      </c>
      <c r="K14" s="46">
        <v>0.038</v>
      </c>
      <c r="L14" s="46"/>
      <c r="M14" s="46">
        <v>1.469</v>
      </c>
      <c r="N14" s="46">
        <v>0.237</v>
      </c>
      <c r="O14" s="46">
        <v>0.721</v>
      </c>
      <c r="P14" s="59">
        <v>34.76</v>
      </c>
      <c r="Q14" s="60">
        <f t="shared" si="0"/>
        <v>8302.283366771759</v>
      </c>
      <c r="R14" s="59">
        <v>38.52</v>
      </c>
      <c r="S14" s="60">
        <f>1000*R14/4.1868</f>
        <v>9200.343938091144</v>
      </c>
      <c r="T14" s="59">
        <v>49.78</v>
      </c>
      <c r="U14" s="47"/>
      <c r="V14" s="47"/>
      <c r="W14" s="49"/>
      <c r="X14" s="47"/>
      <c r="Y14" s="47"/>
      <c r="AA14" s="43">
        <f t="shared" si="1"/>
        <v>99.99999999999999</v>
      </c>
      <c r="AB14" s="36" t="str">
        <f>IF(AA14=100,"ОК"," ")</f>
        <v>ОК</v>
      </c>
      <c r="AC14" s="61">
        <f>AD14*0.0041868</f>
        <v>0</v>
      </c>
      <c r="AD14" s="34"/>
    </row>
    <row r="15" spans="2:30" s="30" customFormat="1" ht="12.75">
      <c r="B15" s="33">
        <v>3</v>
      </c>
      <c r="C15" s="46">
        <v>93.219</v>
      </c>
      <c r="D15" s="46">
        <v>3.451</v>
      </c>
      <c r="E15" s="46">
        <v>1.106</v>
      </c>
      <c r="F15" s="46">
        <v>0.164</v>
      </c>
      <c r="G15" s="46">
        <v>0.204</v>
      </c>
      <c r="H15" s="46">
        <v>0.003</v>
      </c>
      <c r="I15" s="46">
        <v>0.042</v>
      </c>
      <c r="J15" s="46">
        <v>0.031</v>
      </c>
      <c r="K15" s="46">
        <v>0.04</v>
      </c>
      <c r="L15" s="46"/>
      <c r="M15" s="46">
        <v>1.504</v>
      </c>
      <c r="N15" s="46">
        <v>0.236</v>
      </c>
      <c r="O15" s="46">
        <v>0.721</v>
      </c>
      <c r="P15" s="59">
        <v>34.74</v>
      </c>
      <c r="Q15" s="60">
        <f t="shared" si="0"/>
        <v>8297.506448839209</v>
      </c>
      <c r="R15" s="59">
        <v>38.5</v>
      </c>
      <c r="S15" s="60">
        <f aca="true" t="shared" si="2" ref="S15:S42">1000*R15/4.1868</f>
        <v>9195.567020158594</v>
      </c>
      <c r="T15" s="59">
        <v>49.75</v>
      </c>
      <c r="U15" s="47"/>
      <c r="V15" s="47"/>
      <c r="W15" s="50"/>
      <c r="X15" s="47"/>
      <c r="Y15" s="47"/>
      <c r="AA15" s="43">
        <f t="shared" si="1"/>
        <v>100</v>
      </c>
      <c r="AB15" s="36" t="str">
        <f>IF(AA15=100,"ОК"," ")</f>
        <v>ОК</v>
      </c>
      <c r="AC15" s="61">
        <f>AD15*0.0041868</f>
        <v>0</v>
      </c>
      <c r="AD15" s="34"/>
    </row>
    <row r="16" spans="2:30" s="30" customFormat="1" ht="12.75">
      <c r="B16" s="33">
        <v>4</v>
      </c>
      <c r="C16" s="46">
        <v>93.125</v>
      </c>
      <c r="D16" s="46">
        <v>3.411</v>
      </c>
      <c r="E16" s="46">
        <v>1.076</v>
      </c>
      <c r="F16" s="46">
        <v>0.151</v>
      </c>
      <c r="G16" s="46">
        <v>0.189</v>
      </c>
      <c r="H16" s="46">
        <v>0.004</v>
      </c>
      <c r="I16" s="46">
        <v>0.04</v>
      </c>
      <c r="J16" s="46">
        <v>0.03</v>
      </c>
      <c r="K16" s="46">
        <v>0.039</v>
      </c>
      <c r="L16" s="46"/>
      <c r="M16" s="46">
        <v>1.687</v>
      </c>
      <c r="N16" s="46">
        <v>0.248</v>
      </c>
      <c r="O16" s="46">
        <v>0.721</v>
      </c>
      <c r="P16" s="59">
        <v>34.63</v>
      </c>
      <c r="Q16" s="60">
        <f t="shared" si="0"/>
        <v>8271.233400210185</v>
      </c>
      <c r="R16" s="59">
        <v>38.37</v>
      </c>
      <c r="S16" s="60">
        <f t="shared" si="2"/>
        <v>9164.51705359702</v>
      </c>
      <c r="T16" s="59">
        <v>49.59</v>
      </c>
      <c r="U16" s="47" t="s">
        <v>65</v>
      </c>
      <c r="V16" s="54" t="s">
        <v>65</v>
      </c>
      <c r="W16" s="50"/>
      <c r="X16" s="46" t="s">
        <v>15</v>
      </c>
      <c r="Y16" s="46" t="s">
        <v>15</v>
      </c>
      <c r="AA16" s="35">
        <f t="shared" si="1"/>
        <v>100</v>
      </c>
      <c r="AB16" s="36" t="str">
        <f>IF(AA16=100,"ОК"," ")</f>
        <v>ОК</v>
      </c>
      <c r="AC16" s="61">
        <f aca="true" t="shared" si="3" ref="AC16:AC43">AD16*0.0041868</f>
        <v>49.9401504</v>
      </c>
      <c r="AD16" s="34">
        <v>11928</v>
      </c>
    </row>
    <row r="17" spans="2:30" s="30" customFormat="1" ht="12.75">
      <c r="B17" s="33">
        <v>5</v>
      </c>
      <c r="C17" s="46">
        <v>93.203</v>
      </c>
      <c r="D17" s="46">
        <v>3.396</v>
      </c>
      <c r="E17" s="46">
        <v>1.031</v>
      </c>
      <c r="F17" s="46">
        <v>0.137</v>
      </c>
      <c r="G17" s="46">
        <v>0.167</v>
      </c>
      <c r="H17" s="46">
        <v>0.004</v>
      </c>
      <c r="I17" s="46">
        <v>0.038</v>
      </c>
      <c r="J17" s="46">
        <v>0.028</v>
      </c>
      <c r="K17" s="46">
        <v>0.036</v>
      </c>
      <c r="L17" s="46"/>
      <c r="M17" s="46">
        <v>1.711</v>
      </c>
      <c r="N17" s="46">
        <v>0.249</v>
      </c>
      <c r="O17" s="46">
        <v>0.72</v>
      </c>
      <c r="P17" s="59">
        <v>34.55</v>
      </c>
      <c r="Q17" s="60">
        <f t="shared" si="0"/>
        <v>8252.125728479985</v>
      </c>
      <c r="R17" s="59">
        <v>38.29</v>
      </c>
      <c r="S17" s="60">
        <f t="shared" si="2"/>
        <v>9145.40938186682</v>
      </c>
      <c r="T17" s="59">
        <v>49.54</v>
      </c>
      <c r="U17" s="47"/>
      <c r="V17" s="54"/>
      <c r="W17" s="48" t="s">
        <v>56</v>
      </c>
      <c r="X17" s="47"/>
      <c r="Y17" s="47"/>
      <c r="AA17" s="35">
        <f t="shared" si="1"/>
        <v>100.00000000000001</v>
      </c>
      <c r="AB17" s="36" t="str">
        <f>IF(AA17=100,"ОК"," ")</f>
        <v>ОК</v>
      </c>
      <c r="AC17" s="61">
        <f t="shared" si="3"/>
        <v>49.9296834</v>
      </c>
      <c r="AD17" s="34">
        <v>11925.5</v>
      </c>
    </row>
    <row r="18" spans="2:30" s="30" customFormat="1" ht="12.75">
      <c r="B18" s="33">
        <v>6</v>
      </c>
      <c r="C18" s="46">
        <v>93.55</v>
      </c>
      <c r="D18" s="46">
        <v>3.253</v>
      </c>
      <c r="E18" s="46">
        <v>0.98</v>
      </c>
      <c r="F18" s="46">
        <v>0.131</v>
      </c>
      <c r="G18" s="46">
        <v>0.159</v>
      </c>
      <c r="H18" s="46">
        <v>0.004</v>
      </c>
      <c r="I18" s="46">
        <v>0.036</v>
      </c>
      <c r="J18" s="46">
        <v>0.026</v>
      </c>
      <c r="K18" s="46">
        <v>0.034</v>
      </c>
      <c r="L18" s="46"/>
      <c r="M18" s="46">
        <v>1.592</v>
      </c>
      <c r="N18" s="46">
        <v>0.235</v>
      </c>
      <c r="O18" s="46">
        <v>0.717</v>
      </c>
      <c r="P18" s="59">
        <v>34.52</v>
      </c>
      <c r="Q18" s="60">
        <f t="shared" si="0"/>
        <v>8244.96035158116</v>
      </c>
      <c r="R18" s="59">
        <v>38.26</v>
      </c>
      <c r="S18" s="60">
        <f t="shared" si="2"/>
        <v>9138.244004967995</v>
      </c>
      <c r="T18" s="59">
        <v>49.58</v>
      </c>
      <c r="U18" s="47"/>
      <c r="V18" s="47"/>
      <c r="W18" s="48"/>
      <c r="X18" s="47"/>
      <c r="Y18" s="47"/>
      <c r="AA18" s="35">
        <f t="shared" si="1"/>
        <v>100.00000000000001</v>
      </c>
      <c r="AB18" s="36"/>
      <c r="AC18" s="61">
        <f t="shared" si="3"/>
        <v>49.9024692</v>
      </c>
      <c r="AD18" s="34">
        <v>11919</v>
      </c>
    </row>
    <row r="19" spans="2:30" s="30" customFormat="1" ht="12.75">
      <c r="B19" s="33">
        <v>7</v>
      </c>
      <c r="C19" s="46">
        <v>93.414</v>
      </c>
      <c r="D19" s="46">
        <v>3.309</v>
      </c>
      <c r="E19" s="46">
        <v>0.988</v>
      </c>
      <c r="F19" s="46">
        <v>0.134</v>
      </c>
      <c r="G19" s="46">
        <v>0.164</v>
      </c>
      <c r="H19" s="46">
        <v>0.004</v>
      </c>
      <c r="I19" s="46">
        <v>0.036</v>
      </c>
      <c r="J19" s="46">
        <v>0.027</v>
      </c>
      <c r="K19" s="46">
        <v>0.036</v>
      </c>
      <c r="L19" s="46"/>
      <c r="M19" s="46">
        <v>1.655</v>
      </c>
      <c r="N19" s="46">
        <v>0.233</v>
      </c>
      <c r="O19" s="46">
        <v>0.718</v>
      </c>
      <c r="P19" s="59">
        <v>34.52</v>
      </c>
      <c r="Q19" s="60">
        <f t="shared" si="0"/>
        <v>8244.96035158116</v>
      </c>
      <c r="R19" s="59">
        <v>38.26</v>
      </c>
      <c r="S19" s="60">
        <f t="shared" si="2"/>
        <v>9138.244004967995</v>
      </c>
      <c r="T19" s="59">
        <v>49.56</v>
      </c>
      <c r="U19" s="47"/>
      <c r="V19" s="47"/>
      <c r="W19" s="48"/>
      <c r="X19" s="47"/>
      <c r="Y19" s="47"/>
      <c r="AA19" s="35">
        <f t="shared" si="1"/>
        <v>100.00000000000001</v>
      </c>
      <c r="AB19" s="36"/>
      <c r="AC19" s="61">
        <f t="shared" si="3"/>
        <v>49.87860444</v>
      </c>
      <c r="AD19" s="34">
        <v>11913.3</v>
      </c>
    </row>
    <row r="20" spans="2:30" s="30" customFormat="1" ht="12.75">
      <c r="B20" s="33">
        <v>8</v>
      </c>
      <c r="C20" s="46">
        <v>93.515</v>
      </c>
      <c r="D20" s="46">
        <v>3.276</v>
      </c>
      <c r="E20" s="46">
        <v>0.99</v>
      </c>
      <c r="F20" s="46">
        <v>0.133</v>
      </c>
      <c r="G20" s="46">
        <v>0.168</v>
      </c>
      <c r="H20" s="46">
        <v>0.004</v>
      </c>
      <c r="I20" s="46">
        <v>0.038</v>
      </c>
      <c r="J20" s="46">
        <v>0.028</v>
      </c>
      <c r="K20" s="46">
        <v>0.037</v>
      </c>
      <c r="L20" s="46"/>
      <c r="M20" s="46">
        <v>1.567</v>
      </c>
      <c r="N20" s="46">
        <v>0.244</v>
      </c>
      <c r="O20" s="46">
        <v>0.718</v>
      </c>
      <c r="P20" s="59">
        <v>34.55</v>
      </c>
      <c r="Q20" s="60">
        <f t="shared" si="0"/>
        <v>8252.125728479985</v>
      </c>
      <c r="R20" s="59">
        <v>38.29</v>
      </c>
      <c r="S20" s="60">
        <f t="shared" si="2"/>
        <v>9145.40938186682</v>
      </c>
      <c r="T20" s="59">
        <v>49.6</v>
      </c>
      <c r="U20" s="47"/>
      <c r="V20" s="47"/>
      <c r="W20" s="48"/>
      <c r="X20" s="47"/>
      <c r="Y20" s="47"/>
      <c r="AA20" s="35">
        <f t="shared" si="1"/>
        <v>100</v>
      </c>
      <c r="AB20" s="36"/>
      <c r="AC20" s="61">
        <f t="shared" si="3"/>
        <v>0</v>
      </c>
      <c r="AD20" s="34"/>
    </row>
    <row r="21" spans="2:30" s="30" customFormat="1" ht="12.75">
      <c r="B21" s="33">
        <v>9</v>
      </c>
      <c r="C21" s="46">
        <v>93.737</v>
      </c>
      <c r="D21" s="46">
        <v>3.135</v>
      </c>
      <c r="E21" s="46">
        <v>0.959</v>
      </c>
      <c r="F21" s="46">
        <v>0.129</v>
      </c>
      <c r="G21" s="46">
        <v>0.155</v>
      </c>
      <c r="H21" s="46">
        <v>0.003</v>
      </c>
      <c r="I21" s="46">
        <v>0.035</v>
      </c>
      <c r="J21" s="46">
        <v>0.024</v>
      </c>
      <c r="K21" s="46">
        <v>0.032</v>
      </c>
      <c r="L21" s="46"/>
      <c r="M21" s="46">
        <v>1.556</v>
      </c>
      <c r="N21" s="46">
        <v>0.235</v>
      </c>
      <c r="O21" s="46">
        <v>0.716</v>
      </c>
      <c r="P21" s="59">
        <v>34.48</v>
      </c>
      <c r="Q21" s="60">
        <f t="shared" si="0"/>
        <v>8235.40651571606</v>
      </c>
      <c r="R21" s="59">
        <v>38.21</v>
      </c>
      <c r="S21" s="60">
        <f t="shared" si="2"/>
        <v>9126.30171013662</v>
      </c>
      <c r="T21" s="59">
        <v>49.57</v>
      </c>
      <c r="U21" s="47"/>
      <c r="V21" s="47"/>
      <c r="W21" s="50"/>
      <c r="X21" s="47"/>
      <c r="Y21" s="47"/>
      <c r="AA21" s="35">
        <f t="shared" si="1"/>
        <v>100</v>
      </c>
      <c r="AB21" s="36"/>
      <c r="AC21" s="61">
        <f t="shared" si="3"/>
        <v>49.8940956</v>
      </c>
      <c r="AD21" s="34">
        <v>11917</v>
      </c>
    </row>
    <row r="22" spans="2:30" s="30" customFormat="1" ht="12.75">
      <c r="B22" s="33">
        <v>10</v>
      </c>
      <c r="C22" s="46">
        <v>93.831</v>
      </c>
      <c r="D22" s="46">
        <v>3.085</v>
      </c>
      <c r="E22" s="46">
        <v>0.927</v>
      </c>
      <c r="F22" s="46">
        <v>0.126</v>
      </c>
      <c r="G22" s="46">
        <v>0.153</v>
      </c>
      <c r="H22" s="46">
        <v>0.004</v>
      </c>
      <c r="I22" s="46">
        <v>0.034</v>
      </c>
      <c r="J22" s="46">
        <v>0.024</v>
      </c>
      <c r="K22" s="46">
        <v>0.03</v>
      </c>
      <c r="L22" s="46"/>
      <c r="M22" s="46">
        <v>1.544</v>
      </c>
      <c r="N22" s="46">
        <v>0.242</v>
      </c>
      <c r="O22" s="46">
        <v>0.715</v>
      </c>
      <c r="P22" s="59">
        <v>34.44</v>
      </c>
      <c r="Q22" s="60">
        <f t="shared" si="0"/>
        <v>8225.852679850961</v>
      </c>
      <c r="R22" s="59">
        <v>38.18</v>
      </c>
      <c r="S22" s="60">
        <f t="shared" si="2"/>
        <v>9119.136333237795</v>
      </c>
      <c r="T22" s="59">
        <v>49.55</v>
      </c>
      <c r="U22" s="47"/>
      <c r="V22" s="54"/>
      <c r="W22" s="48"/>
      <c r="X22" s="58"/>
      <c r="Y22" s="58"/>
      <c r="AA22" s="35">
        <f t="shared" si="1"/>
        <v>100.00000000000003</v>
      </c>
      <c r="AB22" s="36"/>
      <c r="AC22" s="61">
        <f t="shared" si="3"/>
        <v>0</v>
      </c>
      <c r="AD22" s="34"/>
    </row>
    <row r="23" spans="2:30" s="30" customFormat="1" ht="12.75">
      <c r="B23" s="33">
        <v>11</v>
      </c>
      <c r="C23" s="46">
        <v>93.894</v>
      </c>
      <c r="D23" s="46">
        <v>2.951</v>
      </c>
      <c r="E23" s="46">
        <v>0.941</v>
      </c>
      <c r="F23" s="46">
        <v>0.143</v>
      </c>
      <c r="G23" s="46">
        <v>0.185</v>
      </c>
      <c r="H23" s="46">
        <v>0.003</v>
      </c>
      <c r="I23" s="46">
        <v>0.041</v>
      </c>
      <c r="J23" s="46">
        <v>0.029</v>
      </c>
      <c r="K23" s="46">
        <v>0.043</v>
      </c>
      <c r="L23" s="46"/>
      <c r="M23" s="46">
        <v>1.545</v>
      </c>
      <c r="N23" s="46">
        <v>0.225</v>
      </c>
      <c r="O23" s="46">
        <v>0.716</v>
      </c>
      <c r="P23" s="59">
        <v>34.49</v>
      </c>
      <c r="Q23" s="60">
        <f t="shared" si="0"/>
        <v>8237.794974682336</v>
      </c>
      <c r="R23" s="59">
        <v>38.22</v>
      </c>
      <c r="S23" s="60">
        <f t="shared" si="2"/>
        <v>9128.690169102894</v>
      </c>
      <c r="T23" s="59">
        <v>49.59</v>
      </c>
      <c r="U23" s="47" t="s">
        <v>65</v>
      </c>
      <c r="V23" s="47" t="s">
        <v>65</v>
      </c>
      <c r="W23" s="50"/>
      <c r="X23" s="46" t="s">
        <v>15</v>
      </c>
      <c r="Y23" s="46" t="s">
        <v>15</v>
      </c>
      <c r="AA23" s="35">
        <f t="shared" si="1"/>
        <v>100</v>
      </c>
      <c r="AB23" s="36"/>
      <c r="AC23" s="61">
        <f t="shared" si="3"/>
        <v>0</v>
      </c>
      <c r="AD23" s="34"/>
    </row>
    <row r="24" spans="2:30" s="30" customFormat="1" ht="12.75">
      <c r="B24" s="33">
        <v>12</v>
      </c>
      <c r="C24" s="46">
        <v>93.844</v>
      </c>
      <c r="D24" s="46">
        <v>2.998</v>
      </c>
      <c r="E24" s="46">
        <v>0.939</v>
      </c>
      <c r="F24" s="46">
        <v>0.139</v>
      </c>
      <c r="G24" s="46">
        <v>0.178</v>
      </c>
      <c r="H24" s="46">
        <v>0.003</v>
      </c>
      <c r="I24" s="46">
        <v>0.041</v>
      </c>
      <c r="J24" s="46">
        <v>0.03</v>
      </c>
      <c r="K24" s="46">
        <v>0.043</v>
      </c>
      <c r="L24" s="46"/>
      <c r="M24" s="46">
        <v>1.56</v>
      </c>
      <c r="N24" s="46">
        <v>0.225</v>
      </c>
      <c r="O24" s="46">
        <v>0.716</v>
      </c>
      <c r="P24" s="59">
        <v>34.48</v>
      </c>
      <c r="Q24" s="60">
        <f t="shared" si="0"/>
        <v>8235.40651571606</v>
      </c>
      <c r="R24" s="59">
        <v>38.22</v>
      </c>
      <c r="S24" s="60">
        <f t="shared" si="2"/>
        <v>9128.690169102894</v>
      </c>
      <c r="T24" s="59">
        <v>49.58</v>
      </c>
      <c r="U24" s="47"/>
      <c r="V24" s="47"/>
      <c r="W24" s="48"/>
      <c r="X24" s="47"/>
      <c r="Y24" s="47"/>
      <c r="AA24" s="35">
        <f t="shared" si="1"/>
        <v>99.99999999999999</v>
      </c>
      <c r="AB24" s="36"/>
      <c r="AC24" s="61">
        <f t="shared" si="3"/>
        <v>0</v>
      </c>
      <c r="AD24" s="34"/>
    </row>
    <row r="25" spans="2:30" s="30" customFormat="1" ht="12.75">
      <c r="B25" s="33">
        <v>13</v>
      </c>
      <c r="C25" s="46">
        <v>93.464</v>
      </c>
      <c r="D25" s="46">
        <v>3.264</v>
      </c>
      <c r="E25" s="46">
        <v>1.032</v>
      </c>
      <c r="F25" s="46">
        <v>0.151</v>
      </c>
      <c r="G25" s="46">
        <v>0.193</v>
      </c>
      <c r="H25" s="46">
        <v>0.004</v>
      </c>
      <c r="I25" s="46">
        <v>0.048</v>
      </c>
      <c r="J25" s="46">
        <v>0.036</v>
      </c>
      <c r="K25" s="46">
        <v>0.056</v>
      </c>
      <c r="L25" s="46"/>
      <c r="M25" s="46">
        <v>1.512</v>
      </c>
      <c r="N25" s="46">
        <v>0.24</v>
      </c>
      <c r="O25" s="46">
        <v>0.72</v>
      </c>
      <c r="P25" s="59">
        <v>34.67</v>
      </c>
      <c r="Q25" s="60">
        <f t="shared" si="0"/>
        <v>8280.787236075284</v>
      </c>
      <c r="R25" s="59">
        <v>38.41</v>
      </c>
      <c r="S25" s="60">
        <f t="shared" si="2"/>
        <v>9174.07088946212</v>
      </c>
      <c r="T25" s="59">
        <v>49.7</v>
      </c>
      <c r="U25" s="47"/>
      <c r="V25" s="47"/>
      <c r="W25" s="50"/>
      <c r="X25" s="47"/>
      <c r="Y25" s="47"/>
      <c r="AA25" s="35">
        <f t="shared" si="1"/>
        <v>99.99999999999999</v>
      </c>
      <c r="AB25" s="36"/>
      <c r="AC25" s="61">
        <f t="shared" si="3"/>
        <v>0</v>
      </c>
      <c r="AD25" s="34"/>
    </row>
    <row r="26" spans="2:30" s="30" customFormat="1" ht="12.75">
      <c r="B26" s="33">
        <v>14</v>
      </c>
      <c r="C26" s="46">
        <v>93.327</v>
      </c>
      <c r="D26" s="46">
        <v>3.613</v>
      </c>
      <c r="E26" s="46">
        <v>0.94</v>
      </c>
      <c r="F26" s="46">
        <v>0.126</v>
      </c>
      <c r="G26" s="46">
        <v>0.183</v>
      </c>
      <c r="H26" s="46">
        <v>0.009</v>
      </c>
      <c r="I26" s="46">
        <v>0.045</v>
      </c>
      <c r="J26" s="46">
        <v>0.032</v>
      </c>
      <c r="K26" s="46">
        <v>0.065</v>
      </c>
      <c r="L26" s="46"/>
      <c r="M26" s="46">
        <v>1.417</v>
      </c>
      <c r="N26" s="46">
        <v>0.243</v>
      </c>
      <c r="O26" s="46">
        <v>0.72</v>
      </c>
      <c r="P26" s="59">
        <v>34.72</v>
      </c>
      <c r="Q26" s="60">
        <f t="shared" si="0"/>
        <v>8292.72953090666</v>
      </c>
      <c r="R26" s="59">
        <v>38.48</v>
      </c>
      <c r="S26" s="60">
        <f t="shared" si="2"/>
        <v>9190.790102226045</v>
      </c>
      <c r="T26" s="59">
        <v>49.78</v>
      </c>
      <c r="U26" s="47"/>
      <c r="V26" s="47"/>
      <c r="W26" s="48"/>
      <c r="X26" s="47"/>
      <c r="Y26" s="47"/>
      <c r="AA26" s="35">
        <f t="shared" si="1"/>
        <v>100</v>
      </c>
      <c r="AB26" s="36"/>
      <c r="AC26" s="61">
        <f t="shared" si="3"/>
        <v>0</v>
      </c>
      <c r="AD26" s="34"/>
    </row>
    <row r="27" spans="2:30" s="30" customFormat="1" ht="12.75">
      <c r="B27" s="33">
        <v>15</v>
      </c>
      <c r="C27" s="46">
        <v>93.299</v>
      </c>
      <c r="D27" s="46">
        <v>3.647</v>
      </c>
      <c r="E27" s="46">
        <v>0.971</v>
      </c>
      <c r="F27" s="46">
        <v>0.136</v>
      </c>
      <c r="G27" s="46">
        <v>0.195</v>
      </c>
      <c r="H27" s="46">
        <v>0.01</v>
      </c>
      <c r="I27" s="46">
        <v>0.049</v>
      </c>
      <c r="J27" s="46">
        <v>0.03</v>
      </c>
      <c r="K27" s="46">
        <v>0.074</v>
      </c>
      <c r="L27" s="46"/>
      <c r="M27" s="46">
        <v>1.386</v>
      </c>
      <c r="N27" s="46">
        <v>0.203</v>
      </c>
      <c r="O27" s="46">
        <v>0.72</v>
      </c>
      <c r="P27" s="59">
        <v>34.8</v>
      </c>
      <c r="Q27" s="60">
        <f t="shared" si="0"/>
        <v>8311.83720263686</v>
      </c>
      <c r="R27" s="59">
        <v>38.57</v>
      </c>
      <c r="S27" s="60">
        <f t="shared" si="2"/>
        <v>9212.286232922519</v>
      </c>
      <c r="T27" s="59">
        <v>49.87</v>
      </c>
      <c r="U27" s="47"/>
      <c r="V27" s="47"/>
      <c r="W27" s="48"/>
      <c r="X27" s="47"/>
      <c r="Y27" s="51"/>
      <c r="AA27" s="35">
        <f t="shared" si="1"/>
        <v>100.00000000000001</v>
      </c>
      <c r="AB27" s="36" t="str">
        <f>IF(AA27=100,"ОК"," ")</f>
        <v>ОК</v>
      </c>
      <c r="AC27" s="61">
        <f t="shared" si="3"/>
        <v>0</v>
      </c>
      <c r="AD27" s="34"/>
    </row>
    <row r="28" spans="2:30" s="30" customFormat="1" ht="12.75">
      <c r="B28" s="37">
        <v>16</v>
      </c>
      <c r="C28" s="46">
        <v>93.441</v>
      </c>
      <c r="D28" s="46">
        <v>3.644</v>
      </c>
      <c r="E28" s="46">
        <v>0.976</v>
      </c>
      <c r="F28" s="46">
        <v>0.136</v>
      </c>
      <c r="G28" s="46">
        <v>0.196</v>
      </c>
      <c r="H28" s="46">
        <v>0.011</v>
      </c>
      <c r="I28" s="46">
        <v>0.045</v>
      </c>
      <c r="J28" s="46">
        <v>0.021</v>
      </c>
      <c r="K28" s="46">
        <v>0.076</v>
      </c>
      <c r="L28" s="46"/>
      <c r="M28" s="46">
        <v>1.314</v>
      </c>
      <c r="N28" s="46">
        <v>0.14</v>
      </c>
      <c r="O28" s="46">
        <v>0.719</v>
      </c>
      <c r="P28" s="59">
        <v>34.84</v>
      </c>
      <c r="Q28" s="60">
        <f t="shared" si="0"/>
        <v>8321.391038501959</v>
      </c>
      <c r="R28" s="59">
        <v>38.61</v>
      </c>
      <c r="S28" s="60">
        <f t="shared" si="2"/>
        <v>9221.840068787618</v>
      </c>
      <c r="T28" s="59">
        <v>49.97</v>
      </c>
      <c r="U28" s="47"/>
      <c r="V28" s="47"/>
      <c r="W28" s="52"/>
      <c r="X28" s="47"/>
      <c r="Y28" s="46"/>
      <c r="AA28" s="35">
        <f t="shared" si="1"/>
        <v>99.99999999999999</v>
      </c>
      <c r="AB28" s="36" t="str">
        <f>IF(AA28=100,"ОК"," ")</f>
        <v>ОК</v>
      </c>
      <c r="AC28" s="61">
        <f t="shared" si="3"/>
        <v>0</v>
      </c>
      <c r="AD28" s="34"/>
    </row>
    <row r="29" spans="2:30" s="30" customFormat="1" ht="12.75">
      <c r="B29" s="37">
        <v>17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59"/>
      <c r="Q29" s="60"/>
      <c r="R29" s="59"/>
      <c r="S29" s="60"/>
      <c r="T29" s="59"/>
      <c r="U29" s="47"/>
      <c r="V29" s="47"/>
      <c r="W29" s="52"/>
      <c r="X29" s="47"/>
      <c r="Y29" s="46"/>
      <c r="AA29" s="35">
        <f t="shared" si="1"/>
        <v>0</v>
      </c>
      <c r="AB29" s="36" t="str">
        <f>IF(AA29=100,"ОК"," ")</f>
        <v> </v>
      </c>
      <c r="AC29" s="61">
        <f t="shared" si="3"/>
        <v>0</v>
      </c>
      <c r="AD29" s="34"/>
    </row>
    <row r="30" spans="2:30" s="30" customFormat="1" ht="12.75">
      <c r="B30" s="37">
        <v>18</v>
      </c>
      <c r="C30" s="46">
        <v>93.0362</v>
      </c>
      <c r="D30" s="46">
        <v>3.8566</v>
      </c>
      <c r="E30" s="46">
        <v>0.9303</v>
      </c>
      <c r="F30" s="46">
        <v>0.1212</v>
      </c>
      <c r="G30" s="46">
        <v>0.1879</v>
      </c>
      <c r="H30" s="46">
        <v>0.0032</v>
      </c>
      <c r="I30" s="46">
        <v>0.0535</v>
      </c>
      <c r="J30" s="46">
        <v>0.0445</v>
      </c>
      <c r="K30" s="46">
        <v>0.0984</v>
      </c>
      <c r="L30" s="46">
        <v>0.0053</v>
      </c>
      <c r="M30" s="46">
        <v>1.4204</v>
      </c>
      <c r="N30" s="46">
        <v>0.2424</v>
      </c>
      <c r="O30" s="46">
        <v>0.7224</v>
      </c>
      <c r="P30" s="59">
        <v>34.84</v>
      </c>
      <c r="Q30" s="60">
        <f t="shared" si="0"/>
        <v>8321.391038501959</v>
      </c>
      <c r="R30" s="59">
        <v>38.58</v>
      </c>
      <c r="S30" s="60">
        <f t="shared" si="2"/>
        <v>9214.674691888793</v>
      </c>
      <c r="T30" s="59">
        <v>49.82</v>
      </c>
      <c r="U30" s="47"/>
      <c r="V30" s="47"/>
      <c r="W30" s="52"/>
      <c r="X30" s="47"/>
      <c r="Y30" s="46"/>
      <c r="AA30" s="35">
        <f t="shared" si="1"/>
        <v>99.99990000000001</v>
      </c>
      <c r="AB30" s="36"/>
      <c r="AC30" s="61">
        <f t="shared" si="3"/>
        <v>0</v>
      </c>
      <c r="AD30" s="34"/>
    </row>
    <row r="31" spans="2:30" s="30" customFormat="1" ht="12.75">
      <c r="B31" s="37">
        <v>19</v>
      </c>
      <c r="C31" s="46">
        <v>92.7886</v>
      </c>
      <c r="D31" s="46">
        <v>3.9961</v>
      </c>
      <c r="E31" s="46">
        <v>0.9513</v>
      </c>
      <c r="F31" s="46">
        <v>0.1225</v>
      </c>
      <c r="G31" s="46">
        <v>0.1886</v>
      </c>
      <c r="H31" s="46">
        <v>0.0039</v>
      </c>
      <c r="I31" s="46">
        <v>0.0542</v>
      </c>
      <c r="J31" s="46">
        <v>0.0441</v>
      </c>
      <c r="K31" s="46">
        <v>0.0642</v>
      </c>
      <c r="L31" s="46">
        <v>0.0047</v>
      </c>
      <c r="M31" s="46">
        <v>1.5328</v>
      </c>
      <c r="N31" s="46">
        <v>0.249</v>
      </c>
      <c r="O31" s="46">
        <v>0.7232</v>
      </c>
      <c r="P31" s="59">
        <v>34.8</v>
      </c>
      <c r="Q31" s="60">
        <f t="shared" si="0"/>
        <v>8311.83720263686</v>
      </c>
      <c r="R31" s="59">
        <v>38.54</v>
      </c>
      <c r="S31" s="60">
        <f t="shared" si="2"/>
        <v>9205.120856023694</v>
      </c>
      <c r="T31" s="59">
        <v>49.74</v>
      </c>
      <c r="U31" s="47">
        <v>-8.7</v>
      </c>
      <c r="V31" s="47">
        <v>-3.5</v>
      </c>
      <c r="W31" s="52"/>
      <c r="X31" s="46" t="s">
        <v>15</v>
      </c>
      <c r="Y31" s="46" t="s">
        <v>15</v>
      </c>
      <c r="AA31" s="35">
        <f t="shared" si="1"/>
        <v>99.99999999999999</v>
      </c>
      <c r="AB31" s="36"/>
      <c r="AC31" s="61">
        <f t="shared" si="3"/>
        <v>0</v>
      </c>
      <c r="AD31" s="34"/>
    </row>
    <row r="32" spans="2:30" s="30" customFormat="1" ht="12.75">
      <c r="B32" s="37">
        <v>20</v>
      </c>
      <c r="C32" s="46">
        <v>92.6012</v>
      </c>
      <c r="D32" s="46">
        <v>4.0811</v>
      </c>
      <c r="E32" s="46">
        <v>0.9553</v>
      </c>
      <c r="F32" s="46">
        <v>0.1201</v>
      </c>
      <c r="G32" s="46">
        <v>0.1891</v>
      </c>
      <c r="H32" s="46">
        <v>0.0038</v>
      </c>
      <c r="I32" s="46">
        <v>0.0551</v>
      </c>
      <c r="J32" s="46">
        <v>0.0454</v>
      </c>
      <c r="K32" s="46">
        <v>0.01119</v>
      </c>
      <c r="L32" s="46">
        <v>0.0056</v>
      </c>
      <c r="M32" s="46">
        <v>1.5866</v>
      </c>
      <c r="N32" s="46">
        <v>0.2449</v>
      </c>
      <c r="O32" s="46">
        <v>0.7253</v>
      </c>
      <c r="P32" s="59">
        <v>34.87</v>
      </c>
      <c r="Q32" s="60">
        <f t="shared" si="0"/>
        <v>8328.556415400784</v>
      </c>
      <c r="R32" s="59">
        <v>38.62</v>
      </c>
      <c r="S32" s="60">
        <f t="shared" si="2"/>
        <v>9224.228527753894</v>
      </c>
      <c r="T32" s="59">
        <v>49.76</v>
      </c>
      <c r="U32" s="47"/>
      <c r="V32" s="47"/>
      <c r="W32" s="48"/>
      <c r="X32" s="47"/>
      <c r="Y32" s="46"/>
      <c r="AA32" s="35">
        <f t="shared" si="1"/>
        <v>99.89939</v>
      </c>
      <c r="AB32" s="36"/>
      <c r="AC32" s="61">
        <f t="shared" si="3"/>
        <v>0</v>
      </c>
      <c r="AD32" s="34"/>
    </row>
    <row r="33" spans="2:30" s="30" customFormat="1" ht="12.75">
      <c r="B33" s="37">
        <v>21</v>
      </c>
      <c r="C33" s="46">
        <v>91.7479</v>
      </c>
      <c r="D33" s="46">
        <v>3.8883</v>
      </c>
      <c r="E33" s="46">
        <v>1.0958</v>
      </c>
      <c r="F33" s="46">
        <v>0.136</v>
      </c>
      <c r="G33" s="46">
        <v>0.1887</v>
      </c>
      <c r="H33" s="46">
        <v>0.0037</v>
      </c>
      <c r="I33" s="46">
        <v>0.0495</v>
      </c>
      <c r="J33" s="46">
        <v>0.0401</v>
      </c>
      <c r="K33" s="46">
        <v>0.0621</v>
      </c>
      <c r="L33" s="46">
        <v>0.0067</v>
      </c>
      <c r="M33" s="46">
        <v>2.5437</v>
      </c>
      <c r="N33" s="46">
        <v>0.2374</v>
      </c>
      <c r="O33" s="46">
        <v>0.7291</v>
      </c>
      <c r="P33" s="59">
        <v>34.51</v>
      </c>
      <c r="Q33" s="60">
        <f t="shared" si="0"/>
        <v>8242.571892614886</v>
      </c>
      <c r="R33" s="59">
        <v>38.22</v>
      </c>
      <c r="S33" s="60">
        <f t="shared" si="2"/>
        <v>9128.690169102894</v>
      </c>
      <c r="T33" s="59">
        <v>49.12</v>
      </c>
      <c r="U33" s="47"/>
      <c r="V33" s="47"/>
      <c r="W33" s="48"/>
      <c r="X33" s="47"/>
      <c r="Y33" s="51"/>
      <c r="AA33" s="35">
        <f t="shared" si="1"/>
        <v>99.99989999999997</v>
      </c>
      <c r="AB33" s="36"/>
      <c r="AC33" s="61">
        <f t="shared" si="3"/>
        <v>0</v>
      </c>
      <c r="AD33" s="34"/>
    </row>
    <row r="34" spans="2:30" s="30" customFormat="1" ht="12.75">
      <c r="B34" s="37">
        <v>22</v>
      </c>
      <c r="C34" s="46">
        <v>91.9185</v>
      </c>
      <c r="D34" s="46">
        <v>3.9208</v>
      </c>
      <c r="E34" s="46">
        <v>1.2033</v>
      </c>
      <c r="F34" s="46">
        <v>0.1554</v>
      </c>
      <c r="G34" s="46">
        <v>0.2183</v>
      </c>
      <c r="H34" s="46">
        <v>0.0039</v>
      </c>
      <c r="I34" s="46">
        <v>0.0581</v>
      </c>
      <c r="J34" s="46">
        <v>0.0473</v>
      </c>
      <c r="K34" s="46">
        <v>0.056</v>
      </c>
      <c r="L34" s="46">
        <v>0.007</v>
      </c>
      <c r="M34" s="46">
        <v>2.1552</v>
      </c>
      <c r="N34" s="46">
        <v>0.2562</v>
      </c>
      <c r="O34" s="46">
        <v>0.7299</v>
      </c>
      <c r="P34" s="59">
        <v>34.75</v>
      </c>
      <c r="Q34" s="60">
        <f t="shared" si="0"/>
        <v>8299.894907805485</v>
      </c>
      <c r="R34" s="59">
        <v>38.47</v>
      </c>
      <c r="S34" s="60">
        <f t="shared" si="2"/>
        <v>9188.40164325977</v>
      </c>
      <c r="T34" s="59">
        <v>49.43</v>
      </c>
      <c r="U34" s="47"/>
      <c r="V34" s="47"/>
      <c r="W34" s="50"/>
      <c r="X34" s="47"/>
      <c r="Y34" s="51"/>
      <c r="AA34" s="35">
        <f t="shared" si="1"/>
        <v>100</v>
      </c>
      <c r="AB34" s="36"/>
      <c r="AC34" s="61">
        <f t="shared" si="3"/>
        <v>0</v>
      </c>
      <c r="AD34" s="34"/>
    </row>
    <row r="35" spans="2:30" s="30" customFormat="1" ht="12.75">
      <c r="B35" s="37">
        <v>23</v>
      </c>
      <c r="D35" s="58"/>
      <c r="F35" s="58"/>
      <c r="H35" s="58"/>
      <c r="J35" s="58"/>
      <c r="L35" s="58"/>
      <c r="N35" s="58"/>
      <c r="P35" s="58"/>
      <c r="R35" s="58"/>
      <c r="T35" s="58"/>
      <c r="U35" s="47"/>
      <c r="V35" s="47"/>
      <c r="W35" s="48"/>
      <c r="X35" s="47"/>
      <c r="Y35" s="46"/>
      <c r="AA35" s="35">
        <f>SUM(C37:N37)</f>
        <v>100.00019999999999</v>
      </c>
      <c r="AB35" s="36"/>
      <c r="AC35" s="61">
        <f t="shared" si="3"/>
        <v>0</v>
      </c>
      <c r="AD35" s="34"/>
    </row>
    <row r="36" spans="2:30" s="30" customFormat="1" ht="12.75">
      <c r="B36" s="37">
        <v>24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59"/>
      <c r="Q36" s="60"/>
      <c r="R36" s="59"/>
      <c r="S36" s="60"/>
      <c r="T36" s="59"/>
      <c r="U36" s="47"/>
      <c r="V36" s="47"/>
      <c r="W36" s="53"/>
      <c r="X36" s="47"/>
      <c r="Y36" s="58"/>
      <c r="AA36" s="35">
        <f t="shared" si="1"/>
        <v>0</v>
      </c>
      <c r="AB36" s="36" t="str">
        <f>IF(AA36=100,"ОК"," ")</f>
        <v> </v>
      </c>
      <c r="AC36" s="61">
        <f t="shared" si="3"/>
        <v>0</v>
      </c>
      <c r="AD36" s="34"/>
    </row>
    <row r="37" spans="2:30" s="30" customFormat="1" ht="12.75">
      <c r="B37" s="37">
        <v>25</v>
      </c>
      <c r="C37" s="46">
        <v>93.4491</v>
      </c>
      <c r="D37" s="46">
        <v>3.4912</v>
      </c>
      <c r="E37" s="46">
        <v>1.1368</v>
      </c>
      <c r="F37" s="46">
        <v>0.1676</v>
      </c>
      <c r="G37" s="46">
        <v>0.2098</v>
      </c>
      <c r="H37" s="46">
        <v>0.0044</v>
      </c>
      <c r="I37" s="46">
        <v>0.0534</v>
      </c>
      <c r="J37" s="46">
        <v>0.0427</v>
      </c>
      <c r="K37" s="46">
        <v>0.0441</v>
      </c>
      <c r="L37" s="46">
        <v>0.0051</v>
      </c>
      <c r="M37" s="46">
        <v>1.1342</v>
      </c>
      <c r="N37" s="46">
        <v>0.2618</v>
      </c>
      <c r="O37" s="46">
        <v>0.7211</v>
      </c>
      <c r="P37" s="59">
        <v>34.92</v>
      </c>
      <c r="Q37" s="60">
        <f>1000*P37/4.1868</f>
        <v>8340.49871023216</v>
      </c>
      <c r="R37" s="59">
        <v>38.67</v>
      </c>
      <c r="S37" s="60">
        <f>1000*R37/4.1868</f>
        <v>9236.170822585269</v>
      </c>
      <c r="T37" s="59">
        <v>49.98</v>
      </c>
      <c r="U37" s="47"/>
      <c r="V37" s="47"/>
      <c r="W37" s="48"/>
      <c r="X37" s="47"/>
      <c r="Y37" s="47"/>
      <c r="AA37" s="35">
        <f>SUM(C39:N39)</f>
        <v>0</v>
      </c>
      <c r="AB37" s="36" t="str">
        <f>IF(AA37=100,"ОК"," ")</f>
        <v> </v>
      </c>
      <c r="AC37" s="61">
        <f t="shared" si="3"/>
        <v>0</v>
      </c>
      <c r="AD37" s="34"/>
    </row>
    <row r="38" spans="2:30" s="30" customFormat="1" ht="12.75">
      <c r="B38" s="37">
        <v>26</v>
      </c>
      <c r="C38" s="46">
        <v>94.216</v>
      </c>
      <c r="D38" s="46">
        <v>3.182</v>
      </c>
      <c r="E38" s="46">
        <v>1.075</v>
      </c>
      <c r="F38" s="46">
        <v>0.171</v>
      </c>
      <c r="G38" s="46">
        <v>0.195</v>
      </c>
      <c r="H38" s="46">
        <v>0.001</v>
      </c>
      <c r="I38" s="46">
        <v>0.047</v>
      </c>
      <c r="J38" s="46">
        <v>0.033</v>
      </c>
      <c r="K38" s="46">
        <v>0.041</v>
      </c>
      <c r="L38" s="46"/>
      <c r="M38" s="46">
        <v>0.827</v>
      </c>
      <c r="N38" s="46">
        <v>0.212</v>
      </c>
      <c r="O38" s="46">
        <v>0.716</v>
      </c>
      <c r="P38" s="59">
        <v>34.9</v>
      </c>
      <c r="Q38" s="60">
        <f aca="true" t="shared" si="4" ref="Q38:Q43">1000*P38/4.1868</f>
        <v>8335.721792299608</v>
      </c>
      <c r="R38" s="59">
        <v>38.67</v>
      </c>
      <c r="S38" s="60">
        <f t="shared" si="2"/>
        <v>9236.170822585269</v>
      </c>
      <c r="T38" s="59">
        <v>50.17</v>
      </c>
      <c r="U38" s="47"/>
      <c r="V38" s="47"/>
      <c r="W38" s="48" t="s">
        <v>56</v>
      </c>
      <c r="X38" s="47"/>
      <c r="Y38" s="46"/>
      <c r="AA38" s="35">
        <f t="shared" si="1"/>
        <v>100</v>
      </c>
      <c r="AB38" s="36" t="str">
        <f>IF(AA38=100,"ОК"," ")</f>
        <v>ОК</v>
      </c>
      <c r="AC38" s="61">
        <f t="shared" si="3"/>
        <v>0</v>
      </c>
      <c r="AD38" s="34"/>
    </row>
    <row r="39" spans="2:30" s="30" customFormat="1" ht="12.75">
      <c r="B39" s="37">
        <v>27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59"/>
      <c r="Q39" s="60"/>
      <c r="R39" s="59"/>
      <c r="S39" s="60"/>
      <c r="T39" s="59"/>
      <c r="U39" s="47"/>
      <c r="V39" s="47"/>
      <c r="W39" s="48"/>
      <c r="X39" s="52"/>
      <c r="Y39" s="52"/>
      <c r="AA39" s="35">
        <f t="shared" si="1"/>
        <v>0</v>
      </c>
      <c r="AB39" s="36" t="str">
        <f>IF(AA39=100,"ОК"," ")</f>
        <v> </v>
      </c>
      <c r="AC39" s="61">
        <f t="shared" si="3"/>
        <v>0</v>
      </c>
      <c r="AD39" s="34"/>
    </row>
    <row r="40" spans="2:30" s="30" customFormat="1" ht="12.75">
      <c r="B40" s="37">
        <v>28</v>
      </c>
      <c r="C40" s="46">
        <v>94.0192</v>
      </c>
      <c r="D40" s="46">
        <v>3.281</v>
      </c>
      <c r="E40" s="46">
        <v>1.1257</v>
      </c>
      <c r="F40" s="46">
        <v>0.1813</v>
      </c>
      <c r="G40" s="46">
        <v>0.2031</v>
      </c>
      <c r="H40" s="46">
        <v>0.0039</v>
      </c>
      <c r="I40" s="46">
        <v>0.0473</v>
      </c>
      <c r="J40" s="46">
        <v>0.0357</v>
      </c>
      <c r="K40" s="46">
        <v>0.0129</v>
      </c>
      <c r="L40" s="46">
        <v>0.0055</v>
      </c>
      <c r="M40" s="46">
        <v>0.828</v>
      </c>
      <c r="N40" s="46">
        <v>0.2564</v>
      </c>
      <c r="O40" s="46">
        <v>0.717</v>
      </c>
      <c r="P40" s="59">
        <v>34.91</v>
      </c>
      <c r="Q40" s="60">
        <f t="shared" si="4"/>
        <v>8338.110251265884</v>
      </c>
      <c r="R40" s="59">
        <v>38.67</v>
      </c>
      <c r="S40" s="60">
        <f t="shared" si="2"/>
        <v>9236.170822585269</v>
      </c>
      <c r="T40" s="59">
        <v>50.12</v>
      </c>
      <c r="U40" s="47">
        <v>-8.7</v>
      </c>
      <c r="V40" s="47">
        <v>-4.5</v>
      </c>
      <c r="W40" s="48"/>
      <c r="X40" s="46" t="s">
        <v>15</v>
      </c>
      <c r="Y40" s="46" t="s">
        <v>15</v>
      </c>
      <c r="AA40" s="35">
        <f t="shared" si="1"/>
        <v>100.00000000000001</v>
      </c>
      <c r="AB40" s="36"/>
      <c r="AC40" s="61">
        <f t="shared" si="3"/>
        <v>0</v>
      </c>
      <c r="AD40" s="34"/>
    </row>
    <row r="41" spans="2:30" s="30" customFormat="1" ht="12.75">
      <c r="B41" s="37">
        <v>29</v>
      </c>
      <c r="C41" s="46">
        <v>94.076</v>
      </c>
      <c r="D41" s="46">
        <v>3.241</v>
      </c>
      <c r="E41" s="46">
        <v>1.084</v>
      </c>
      <c r="F41" s="46">
        <v>0.173</v>
      </c>
      <c r="G41" s="46">
        <v>0.193</v>
      </c>
      <c r="H41" s="46">
        <v>0.003</v>
      </c>
      <c r="I41" s="46">
        <v>0.041</v>
      </c>
      <c r="J41" s="46">
        <v>0.031</v>
      </c>
      <c r="K41" s="46">
        <v>0.039</v>
      </c>
      <c r="L41" s="46"/>
      <c r="M41" s="46">
        <v>0.845</v>
      </c>
      <c r="N41" s="46">
        <v>0.274</v>
      </c>
      <c r="O41" s="46">
        <v>0.717</v>
      </c>
      <c r="P41" s="59">
        <v>34.88</v>
      </c>
      <c r="Q41" s="60">
        <f t="shared" si="4"/>
        <v>8330.944874367058</v>
      </c>
      <c r="R41" s="59">
        <v>38.65</v>
      </c>
      <c r="S41" s="60">
        <f t="shared" si="2"/>
        <v>9231.393904652718</v>
      </c>
      <c r="T41" s="59">
        <v>50.11</v>
      </c>
      <c r="U41" s="54"/>
      <c r="V41" s="54"/>
      <c r="W41" s="48"/>
      <c r="X41" s="52"/>
      <c r="Y41" s="51"/>
      <c r="AA41" s="35">
        <f t="shared" si="1"/>
        <v>100</v>
      </c>
      <c r="AB41" s="36"/>
      <c r="AC41" s="61">
        <f t="shared" si="3"/>
        <v>0</v>
      </c>
      <c r="AD41" s="34"/>
    </row>
    <row r="42" spans="2:30" s="30" customFormat="1" ht="12.75">
      <c r="B42" s="37">
        <v>30</v>
      </c>
      <c r="C42" s="46">
        <v>94.196</v>
      </c>
      <c r="D42" s="46">
        <v>3.204</v>
      </c>
      <c r="E42" s="46">
        <v>1.086</v>
      </c>
      <c r="F42" s="46">
        <v>0.171</v>
      </c>
      <c r="G42" s="46">
        <v>0.191</v>
      </c>
      <c r="H42" s="46">
        <v>0.004</v>
      </c>
      <c r="I42" s="46">
        <v>0.043</v>
      </c>
      <c r="J42" s="46">
        <v>0.028</v>
      </c>
      <c r="K42" s="46">
        <v>0.037</v>
      </c>
      <c r="L42" s="46"/>
      <c r="M42" s="46">
        <v>0.779</v>
      </c>
      <c r="N42" s="46">
        <v>0.261</v>
      </c>
      <c r="O42" s="46">
        <v>0.716</v>
      </c>
      <c r="P42" s="59">
        <v>34.89</v>
      </c>
      <c r="Q42" s="60">
        <f t="shared" si="4"/>
        <v>8333.333333333334</v>
      </c>
      <c r="R42" s="59">
        <v>38.67</v>
      </c>
      <c r="S42" s="60">
        <f t="shared" si="2"/>
        <v>9236.170822585269</v>
      </c>
      <c r="T42" s="59">
        <v>50.16</v>
      </c>
      <c r="U42" s="54"/>
      <c r="V42" s="47"/>
      <c r="W42" s="48"/>
      <c r="X42" s="52"/>
      <c r="Y42" s="55"/>
      <c r="AA42" s="35">
        <f t="shared" si="1"/>
        <v>100.00000000000001</v>
      </c>
      <c r="AB42" s="36" t="str">
        <f>IF(AA42=100,"ОК"," ")</f>
        <v>ОК</v>
      </c>
      <c r="AC42" s="61">
        <f t="shared" si="3"/>
        <v>0</v>
      </c>
      <c r="AD42" s="34"/>
    </row>
    <row r="43" spans="2:30" s="30" customFormat="1" ht="12" customHeight="1">
      <c r="B43" s="37">
        <v>31</v>
      </c>
      <c r="C43" s="46">
        <v>94.336</v>
      </c>
      <c r="D43" s="46">
        <v>3.092</v>
      </c>
      <c r="E43" s="46">
        <v>1.056</v>
      </c>
      <c r="F43" s="46">
        <v>0.17</v>
      </c>
      <c r="G43" s="46">
        <v>0.192</v>
      </c>
      <c r="H43" s="46">
        <v>0.005</v>
      </c>
      <c r="I43" s="46">
        <v>0.043</v>
      </c>
      <c r="J43" s="46">
        <v>0.03</v>
      </c>
      <c r="K43" s="46">
        <v>0.038</v>
      </c>
      <c r="L43" s="46"/>
      <c r="M43" s="46">
        <v>0.795</v>
      </c>
      <c r="N43" s="46">
        <v>0.243</v>
      </c>
      <c r="O43" s="46">
        <v>0.715</v>
      </c>
      <c r="P43" s="59">
        <v>34.85</v>
      </c>
      <c r="Q43" s="60">
        <f t="shared" si="4"/>
        <v>8323.779497468233</v>
      </c>
      <c r="R43" s="59">
        <v>38.63</v>
      </c>
      <c r="S43" s="60">
        <f>1000*R43/4.1868</f>
        <v>9226.616986720168</v>
      </c>
      <c r="T43" s="59">
        <v>50.14</v>
      </c>
      <c r="U43" s="47"/>
      <c r="V43" s="54"/>
      <c r="W43" s="52"/>
      <c r="X43" s="52"/>
      <c r="Y43" s="55"/>
      <c r="AA43" s="35">
        <f t="shared" si="1"/>
        <v>99.99999999999999</v>
      </c>
      <c r="AB43" s="36" t="str">
        <f>IF(AA43=100,"ОК"," ")</f>
        <v>ОК</v>
      </c>
      <c r="AC43" s="61">
        <f t="shared" si="3"/>
        <v>0</v>
      </c>
      <c r="AD43" s="34"/>
    </row>
    <row r="44" spans="2:24" ht="18" customHeight="1">
      <c r="B44" t="s">
        <v>66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40"/>
      <c r="V44" s="40"/>
      <c r="W44" s="41"/>
      <c r="X44" s="41"/>
    </row>
    <row r="45" spans="3:24" ht="12.75">
      <c r="C45" s="39" t="s">
        <v>62</v>
      </c>
      <c r="D45" s="42"/>
      <c r="E45" s="39"/>
      <c r="F45" s="39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75" t="s">
        <v>70</v>
      </c>
      <c r="T45" s="75"/>
      <c r="U45" s="1"/>
      <c r="V45" s="1"/>
      <c r="W45" s="38"/>
      <c r="X45" s="38"/>
    </row>
    <row r="46" spans="3:22" ht="12.75" customHeight="1">
      <c r="C46" s="1" t="s">
        <v>57</v>
      </c>
      <c r="D46" s="1"/>
      <c r="E46" s="1"/>
      <c r="F46" s="1"/>
      <c r="M46" s="2" t="s">
        <v>58</v>
      </c>
      <c r="P46" s="2" t="s">
        <v>0</v>
      </c>
      <c r="Q46" s="2"/>
      <c r="T46" s="2" t="s">
        <v>59</v>
      </c>
      <c r="U46" s="1"/>
      <c r="V46" s="2"/>
    </row>
    <row r="47" spans="3:22" ht="12.75">
      <c r="C47" s="39" t="s">
        <v>60</v>
      </c>
      <c r="D47" s="3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75" t="s">
        <v>70</v>
      </c>
      <c r="T47" s="75"/>
      <c r="U47" s="1"/>
      <c r="V47" s="1"/>
    </row>
    <row r="48" spans="3:22" ht="12" customHeight="1">
      <c r="C48" s="1" t="s">
        <v>61</v>
      </c>
      <c r="D48" s="1"/>
      <c r="E48" s="38"/>
      <c r="F48" s="38"/>
      <c r="G48" s="38"/>
      <c r="H48" s="38"/>
      <c r="I48" s="38"/>
      <c r="J48" s="38"/>
      <c r="K48" s="38"/>
      <c r="L48" s="38"/>
      <c r="M48" s="2" t="s">
        <v>58</v>
      </c>
      <c r="N48" s="38"/>
      <c r="O48" s="38"/>
      <c r="P48" s="2" t="s">
        <v>0</v>
      </c>
      <c r="Q48" s="2"/>
      <c r="T48" s="2" t="s">
        <v>59</v>
      </c>
      <c r="U48" t="s">
        <v>11</v>
      </c>
      <c r="V48" s="2"/>
    </row>
    <row r="49" spans="3:22" ht="12.75">
      <c r="C49" s="1"/>
      <c r="D49" s="1"/>
      <c r="Q49" s="2"/>
      <c r="T49" s="2"/>
      <c r="U49" s="1"/>
      <c r="V49" s="1"/>
    </row>
    <row r="50" spans="4:22" ht="12.75">
      <c r="D50" s="1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V50" s="2"/>
    </row>
    <row r="51" spans="3:25" ht="12.7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</sheetData>
  <sheetProtection/>
  <mergeCells count="32">
    <mergeCell ref="C6:AA6"/>
    <mergeCell ref="T10:T12"/>
    <mergeCell ref="C9:N9"/>
    <mergeCell ref="Y9:Y12"/>
    <mergeCell ref="X9:X12"/>
    <mergeCell ref="W9:W12"/>
    <mergeCell ref="G10:G12"/>
    <mergeCell ref="H10:H12"/>
    <mergeCell ref="J10:J12"/>
    <mergeCell ref="I10:I12"/>
    <mergeCell ref="L10:L12"/>
    <mergeCell ref="N10:N12"/>
    <mergeCell ref="M10:M12"/>
    <mergeCell ref="S45:T45"/>
    <mergeCell ref="S47:T47"/>
    <mergeCell ref="P10:P12"/>
    <mergeCell ref="O10:O12"/>
    <mergeCell ref="S10:S12"/>
    <mergeCell ref="V9:V12"/>
    <mergeCell ref="Q10:Q12"/>
    <mergeCell ref="U9:U12"/>
    <mergeCell ref="O9:T9"/>
    <mergeCell ref="W2:Y2"/>
    <mergeCell ref="B7:Y7"/>
    <mergeCell ref="B8:Y8"/>
    <mergeCell ref="D10:D12"/>
    <mergeCell ref="C10:C12"/>
    <mergeCell ref="R10:R12"/>
    <mergeCell ref="F10:F12"/>
    <mergeCell ref="K10:K12"/>
    <mergeCell ref="B9:B12"/>
    <mergeCell ref="E10:E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view="pageBreakPreview" zoomScale="75" zoomScaleSheetLayoutView="75" workbookViewId="0" topLeftCell="A11">
      <selection activeCell="F29" sqref="F29"/>
    </sheetView>
  </sheetViews>
  <sheetFormatPr defaultColWidth="9.00390625" defaultRowHeight="12.75"/>
  <cols>
    <col min="1" max="1" width="3.625" style="18" customWidth="1"/>
    <col min="2" max="2" width="11.75390625" style="18" customWidth="1"/>
    <col min="3" max="3" width="15.125" style="18" customWidth="1"/>
    <col min="4" max="4" width="13.375" style="18" customWidth="1"/>
    <col min="5" max="5" width="14.625" style="18" customWidth="1"/>
    <col min="6" max="6" width="11.25390625" style="18" customWidth="1"/>
    <col min="7" max="8" width="11.25390625" style="18" hidden="1" customWidth="1"/>
    <col min="9" max="10" width="11.25390625" style="18" customWidth="1"/>
    <col min="11" max="11" width="15.375" style="18" customWidth="1"/>
    <col min="12" max="12" width="15.875" style="18" hidden="1" customWidth="1"/>
    <col min="13" max="23" width="11.25390625" style="18" hidden="1" customWidth="1"/>
    <col min="24" max="24" width="19.25390625" style="18" customWidth="1"/>
    <col min="25" max="25" width="9.625" style="18" customWidth="1"/>
    <col min="26" max="26" width="10.00390625" style="18" customWidth="1"/>
    <col min="27" max="27" width="9.125" style="19" customWidth="1"/>
    <col min="28" max="16384" width="9.125" style="18" customWidth="1"/>
  </cols>
  <sheetData>
    <row r="1" spans="2:8" ht="12.75">
      <c r="B1" s="17" t="s">
        <v>5</v>
      </c>
      <c r="C1" s="17"/>
      <c r="D1" s="17"/>
      <c r="E1" s="17"/>
      <c r="F1" s="17"/>
      <c r="G1" s="17"/>
      <c r="H1" s="17"/>
    </row>
    <row r="2" spans="2:8" ht="12.75">
      <c r="B2" s="17" t="s">
        <v>6</v>
      </c>
      <c r="C2" s="17"/>
      <c r="D2" s="17"/>
      <c r="E2" s="17"/>
      <c r="F2" s="17"/>
      <c r="G2" s="17"/>
      <c r="H2" s="17"/>
    </row>
    <row r="3" spans="2:26" ht="12.75">
      <c r="B3" s="20" t="s">
        <v>20</v>
      </c>
      <c r="C3" s="20"/>
      <c r="D3" s="20"/>
      <c r="E3" s="17"/>
      <c r="F3" s="17"/>
      <c r="G3" s="17"/>
      <c r="H3" s="17"/>
      <c r="J3" s="21"/>
      <c r="K3" s="21"/>
      <c r="L3" s="21"/>
      <c r="M3" s="21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2.75">
      <c r="B4" s="17"/>
      <c r="C4" s="17"/>
      <c r="D4" s="17"/>
      <c r="E4" s="17"/>
      <c r="F4" s="17"/>
      <c r="G4" s="17"/>
      <c r="H4" s="17"/>
      <c r="J4" s="21"/>
      <c r="K4" s="21"/>
      <c r="L4" s="21"/>
      <c r="M4" s="21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3:26" ht="15">
      <c r="C5" s="110" t="s">
        <v>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8"/>
    </row>
    <row r="6" spans="2:26" ht="18" customHeight="1">
      <c r="B6" s="111" t="s">
        <v>71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0"/>
    </row>
    <row r="7" spans="2:26" ht="18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9"/>
    </row>
    <row r="8" spans="2:26" ht="18" customHeight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9"/>
    </row>
    <row r="9" spans="2:26" ht="44.25" customHeight="1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"/>
    </row>
    <row r="10" spans="2:26" ht="24" customHeight="1" thickBot="1">
      <c r="B10" s="117" t="s">
        <v>67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</row>
    <row r="11" spans="2:27" ht="30" customHeight="1">
      <c r="B11" s="121" t="s">
        <v>3</v>
      </c>
      <c r="C11" s="116" t="s">
        <v>14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8" t="s">
        <v>16</v>
      </c>
      <c r="Y11" s="113" t="s">
        <v>18</v>
      </c>
      <c r="Z11" s="12"/>
      <c r="AA11" s="18"/>
    </row>
    <row r="12" spans="2:27" ht="48.75" customHeight="1">
      <c r="B12" s="122"/>
      <c r="C12" s="109" t="s">
        <v>21</v>
      </c>
      <c r="D12" s="109" t="s">
        <v>22</v>
      </c>
      <c r="E12" s="109" t="s">
        <v>23</v>
      </c>
      <c r="F12" s="109" t="s">
        <v>24</v>
      </c>
      <c r="G12" s="109"/>
      <c r="H12" s="109"/>
      <c r="I12" s="109" t="s">
        <v>25</v>
      </c>
      <c r="J12" s="109" t="s">
        <v>26</v>
      </c>
      <c r="K12" s="109" t="s">
        <v>27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9"/>
      <c r="Y12" s="114"/>
      <c r="Z12" s="12"/>
      <c r="AA12" s="18"/>
    </row>
    <row r="13" spans="2:27" ht="15.75" customHeight="1">
      <c r="B13" s="122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19"/>
      <c r="Y13" s="114"/>
      <c r="Z13" s="12"/>
      <c r="AA13" s="18"/>
    </row>
    <row r="14" spans="2:27" ht="30" customHeight="1" thickBot="1">
      <c r="B14" s="123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20"/>
      <c r="Y14" s="115"/>
      <c r="Z14" s="12"/>
      <c r="AA14" s="18"/>
    </row>
    <row r="15" spans="2:28" ht="20.25" customHeight="1">
      <c r="B15" s="68">
        <v>1</v>
      </c>
      <c r="C15" s="62">
        <v>712090.22</v>
      </c>
      <c r="D15" s="62">
        <v>1063242.22</v>
      </c>
      <c r="E15" s="62">
        <v>115324.25</v>
      </c>
      <c r="F15" s="62">
        <v>2296.46</v>
      </c>
      <c r="G15" s="62"/>
      <c r="H15" s="62"/>
      <c r="I15" s="62">
        <v>3654.37</v>
      </c>
      <c r="J15" s="62">
        <v>2680.65</v>
      </c>
      <c r="K15" s="62">
        <v>648.44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>
        <v>1899936.6099999999</v>
      </c>
      <c r="Y15" s="64">
        <v>35.11</v>
      </c>
      <c r="Z15" s="13"/>
      <c r="AA15" s="106" t="s">
        <v>19</v>
      </c>
      <c r="AB15" s="106"/>
    </row>
    <row r="16" spans="2:28" ht="20.25" customHeight="1">
      <c r="B16" s="69">
        <v>2</v>
      </c>
      <c r="C16" s="28">
        <v>596810.89</v>
      </c>
      <c r="D16" s="28">
        <v>923980.97</v>
      </c>
      <c r="E16" s="28">
        <v>97870.84</v>
      </c>
      <c r="F16" s="28">
        <v>543.86</v>
      </c>
      <c r="G16" s="28"/>
      <c r="H16" s="28"/>
      <c r="I16" s="28">
        <v>4118.42</v>
      </c>
      <c r="J16" s="28">
        <v>2772.52</v>
      </c>
      <c r="K16" s="28">
        <v>667.4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>
        <v>1626764.9</v>
      </c>
      <c r="Y16" s="22">
        <v>34.76</v>
      </c>
      <c r="Z16" s="13"/>
      <c r="AA16" s="106"/>
      <c r="AB16" s="106"/>
    </row>
    <row r="17" spans="2:28" ht="20.25" customHeight="1">
      <c r="B17" s="69">
        <v>3</v>
      </c>
      <c r="C17" s="28">
        <v>752462.25</v>
      </c>
      <c r="D17" s="28">
        <v>937398.22</v>
      </c>
      <c r="E17" s="28">
        <v>92781.28</v>
      </c>
      <c r="F17" s="28">
        <v>492.4</v>
      </c>
      <c r="G17" s="28"/>
      <c r="H17" s="28"/>
      <c r="I17" s="28">
        <v>3607.01</v>
      </c>
      <c r="J17" s="28">
        <v>2550.27</v>
      </c>
      <c r="K17" s="28">
        <v>602.28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>
        <v>1789893.71</v>
      </c>
      <c r="Y17" s="22">
        <v>34.74</v>
      </c>
      <c r="Z17" s="13"/>
      <c r="AA17" s="106"/>
      <c r="AB17" s="106"/>
    </row>
    <row r="18" spans="2:28" ht="20.25" customHeight="1">
      <c r="B18" s="69">
        <v>4</v>
      </c>
      <c r="C18" s="28">
        <v>714922.16</v>
      </c>
      <c r="D18" s="28">
        <v>902640.28</v>
      </c>
      <c r="E18" s="28">
        <v>113572.81</v>
      </c>
      <c r="F18" s="28">
        <v>1260.68</v>
      </c>
      <c r="G18" s="28"/>
      <c r="H18" s="28"/>
      <c r="I18" s="28">
        <v>3314.05</v>
      </c>
      <c r="J18" s="28">
        <v>2502.16</v>
      </c>
      <c r="K18" s="28">
        <v>619.18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>
        <v>1738831.3199999998</v>
      </c>
      <c r="Y18" s="22">
        <v>34.63</v>
      </c>
      <c r="Z18" s="13"/>
      <c r="AA18" s="106"/>
      <c r="AB18" s="106"/>
    </row>
    <row r="19" spans="2:28" ht="20.25" customHeight="1">
      <c r="B19" s="69">
        <v>5</v>
      </c>
      <c r="C19" s="28">
        <v>691769.75</v>
      </c>
      <c r="D19" s="28">
        <v>962817.78</v>
      </c>
      <c r="E19" s="28">
        <v>112805.13</v>
      </c>
      <c r="F19" s="28">
        <v>2484.4</v>
      </c>
      <c r="G19" s="28"/>
      <c r="H19" s="28"/>
      <c r="I19" s="28">
        <v>3879.3</v>
      </c>
      <c r="J19" s="28">
        <v>2741.86</v>
      </c>
      <c r="K19" s="28">
        <v>657.06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>
        <v>1777155.2800000003</v>
      </c>
      <c r="Y19" s="22">
        <v>34.55</v>
      </c>
      <c r="Z19" s="13"/>
      <c r="AA19" s="106"/>
      <c r="AB19" s="106"/>
    </row>
    <row r="20" spans="2:28" ht="20.25" customHeight="1">
      <c r="B20" s="69">
        <v>6</v>
      </c>
      <c r="C20" s="28">
        <v>673198.17</v>
      </c>
      <c r="D20" s="28">
        <v>1008856.53</v>
      </c>
      <c r="E20" s="28">
        <v>132988.64</v>
      </c>
      <c r="F20" s="28">
        <v>2454.21</v>
      </c>
      <c r="G20" s="28"/>
      <c r="H20" s="28"/>
      <c r="I20" s="28">
        <v>4018.2</v>
      </c>
      <c r="J20" s="28">
        <v>2679.23</v>
      </c>
      <c r="K20" s="28">
        <v>653.8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>
        <v>1824848.7800000003</v>
      </c>
      <c r="Y20" s="22">
        <v>34.52</v>
      </c>
      <c r="Z20" s="13"/>
      <c r="AA20" s="106"/>
      <c r="AB20" s="106"/>
    </row>
    <row r="21" spans="2:28" ht="20.25" customHeight="1">
      <c r="B21" s="69">
        <v>7</v>
      </c>
      <c r="C21" s="28">
        <v>742497</v>
      </c>
      <c r="D21" s="28">
        <v>1004949.78</v>
      </c>
      <c r="E21" s="28">
        <v>191262.74</v>
      </c>
      <c r="F21" s="28">
        <v>2286.98</v>
      </c>
      <c r="G21" s="28"/>
      <c r="H21" s="28"/>
      <c r="I21" s="28">
        <v>4358.98</v>
      </c>
      <c r="J21" s="28">
        <v>2654.73</v>
      </c>
      <c r="K21" s="28">
        <v>678.63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>
        <v>1948688.8399999999</v>
      </c>
      <c r="Y21" s="22">
        <v>34.52</v>
      </c>
      <c r="Z21" s="13"/>
      <c r="AA21" s="106"/>
      <c r="AB21" s="106"/>
    </row>
    <row r="22" spans="2:28" ht="20.25" customHeight="1">
      <c r="B22" s="69">
        <v>8</v>
      </c>
      <c r="C22" s="28">
        <v>714807.2</v>
      </c>
      <c r="D22" s="28">
        <v>1006456.84</v>
      </c>
      <c r="E22" s="28">
        <v>194025.44</v>
      </c>
      <c r="F22" s="28">
        <v>1026.05</v>
      </c>
      <c r="G22" s="28"/>
      <c r="H22" s="28"/>
      <c r="I22" s="28">
        <v>4052.87</v>
      </c>
      <c r="J22" s="28">
        <v>2799.7</v>
      </c>
      <c r="K22" s="28">
        <v>744.88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>
        <v>1923912.98</v>
      </c>
      <c r="Y22" s="22">
        <v>34.55</v>
      </c>
      <c r="Z22" s="13"/>
      <c r="AA22" s="106"/>
      <c r="AB22" s="106"/>
    </row>
    <row r="23" spans="2:27" ht="20.25" customHeight="1">
      <c r="B23" s="69">
        <v>9</v>
      </c>
      <c r="C23" s="28">
        <v>651287.84</v>
      </c>
      <c r="D23" s="28">
        <v>961223.69</v>
      </c>
      <c r="E23" s="28">
        <v>185772.14</v>
      </c>
      <c r="F23" s="28">
        <v>607.25</v>
      </c>
      <c r="G23" s="28"/>
      <c r="H23" s="28"/>
      <c r="I23" s="28">
        <v>4297.36</v>
      </c>
      <c r="J23" s="28">
        <v>3054.89</v>
      </c>
      <c r="K23" s="28">
        <v>733.46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>
        <v>1806976.63</v>
      </c>
      <c r="Y23" s="22">
        <v>34.48</v>
      </c>
      <c r="Z23" s="13"/>
      <c r="AA23" s="23"/>
    </row>
    <row r="24" spans="2:27" ht="20.25" customHeight="1">
      <c r="B24" s="69">
        <v>10</v>
      </c>
      <c r="C24" s="28">
        <v>635101.44</v>
      </c>
      <c r="D24" s="28">
        <v>834738.84</v>
      </c>
      <c r="E24" s="28">
        <v>186904.93</v>
      </c>
      <c r="F24" s="28">
        <v>551.44</v>
      </c>
      <c r="G24" s="28"/>
      <c r="H24" s="28"/>
      <c r="I24" s="28">
        <v>3983.3</v>
      </c>
      <c r="J24" s="28">
        <v>2728.61</v>
      </c>
      <c r="K24" s="28">
        <v>707.31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>
        <v>1664715.8699999999</v>
      </c>
      <c r="Y24" s="22">
        <v>34.44</v>
      </c>
      <c r="Z24" s="13"/>
      <c r="AA24" s="23"/>
    </row>
    <row r="25" spans="2:27" ht="20.25" customHeight="1">
      <c r="B25" s="69">
        <v>11</v>
      </c>
      <c r="C25" s="28">
        <v>635514.63</v>
      </c>
      <c r="D25" s="28">
        <v>871253.38</v>
      </c>
      <c r="E25" s="28">
        <v>194704.73</v>
      </c>
      <c r="F25" s="28">
        <v>797.23</v>
      </c>
      <c r="G25" s="28"/>
      <c r="H25" s="28"/>
      <c r="I25" s="28">
        <v>3840.58</v>
      </c>
      <c r="J25" s="28">
        <v>2806.39</v>
      </c>
      <c r="K25" s="28">
        <v>709.35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>
        <v>1709626.29</v>
      </c>
      <c r="Y25" s="22">
        <v>34.49</v>
      </c>
      <c r="Z25" s="13"/>
      <c r="AA25" s="23"/>
    </row>
    <row r="26" spans="2:27" ht="20.25" customHeight="1">
      <c r="B26" s="69">
        <v>12</v>
      </c>
      <c r="C26" s="28">
        <v>670375.22</v>
      </c>
      <c r="D26" s="28">
        <v>826020.31</v>
      </c>
      <c r="E26" s="28">
        <v>192361.96</v>
      </c>
      <c r="F26" s="28">
        <v>2106.81</v>
      </c>
      <c r="G26" s="28"/>
      <c r="H26" s="28"/>
      <c r="I26" s="28">
        <v>3790.51</v>
      </c>
      <c r="J26" s="28">
        <v>2535.08</v>
      </c>
      <c r="K26" s="28">
        <v>662.4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>
        <v>1697852.29</v>
      </c>
      <c r="Y26" s="22">
        <v>34.48</v>
      </c>
      <c r="Z26" s="13"/>
      <c r="AA26" s="23"/>
    </row>
    <row r="27" spans="2:27" ht="20.25" customHeight="1">
      <c r="B27" s="69">
        <v>13</v>
      </c>
      <c r="C27" s="28">
        <v>634969.94</v>
      </c>
      <c r="D27" s="28">
        <v>821536.84</v>
      </c>
      <c r="E27" s="28">
        <v>187840.09</v>
      </c>
      <c r="F27" s="28">
        <v>2165.13</v>
      </c>
      <c r="G27" s="28"/>
      <c r="H27" s="28"/>
      <c r="I27" s="28">
        <v>4612.87</v>
      </c>
      <c r="J27" s="28">
        <v>2639.57</v>
      </c>
      <c r="K27" s="28">
        <v>626.85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>
        <v>1654391.29</v>
      </c>
      <c r="Y27" s="22">
        <v>34.67</v>
      </c>
      <c r="Z27" s="13"/>
      <c r="AA27" s="23"/>
    </row>
    <row r="28" spans="2:27" ht="20.25" customHeight="1">
      <c r="B28" s="69">
        <v>14</v>
      </c>
      <c r="C28" s="28">
        <v>711044.63</v>
      </c>
      <c r="D28" s="28">
        <v>816384.84</v>
      </c>
      <c r="E28" s="28">
        <v>182400.37</v>
      </c>
      <c r="F28" s="28">
        <v>1954.49</v>
      </c>
      <c r="G28" s="28"/>
      <c r="H28" s="28"/>
      <c r="I28" s="28">
        <v>3992.26</v>
      </c>
      <c r="J28" s="28">
        <v>2548.57</v>
      </c>
      <c r="K28" s="28">
        <v>614.51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>
        <v>1718939.67</v>
      </c>
      <c r="Y28" s="22">
        <v>34.587</v>
      </c>
      <c r="Z28" s="13"/>
      <c r="AA28" s="23"/>
    </row>
    <row r="29" spans="2:27" ht="20.25" customHeight="1">
      <c r="B29" s="69">
        <v>15</v>
      </c>
      <c r="C29" s="28">
        <v>607453.39</v>
      </c>
      <c r="D29" s="28">
        <v>844860.25</v>
      </c>
      <c r="E29" s="28">
        <v>183123.11</v>
      </c>
      <c r="F29" s="28">
        <v>1573.32</v>
      </c>
      <c r="G29" s="28"/>
      <c r="H29" s="28"/>
      <c r="I29" s="28">
        <v>3739.97</v>
      </c>
      <c r="J29" s="28">
        <v>2392.89</v>
      </c>
      <c r="K29" s="28">
        <v>579.84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>
        <v>1643722.77</v>
      </c>
      <c r="Y29" s="22">
        <v>34.44</v>
      </c>
      <c r="Z29" s="13"/>
      <c r="AA29" s="23"/>
    </row>
    <row r="30" spans="2:27" ht="20.25" customHeight="1">
      <c r="B30" s="70">
        <v>16</v>
      </c>
      <c r="C30" s="28">
        <v>632378.84</v>
      </c>
      <c r="D30" s="28">
        <v>831623.09</v>
      </c>
      <c r="E30" s="28">
        <v>169728.57</v>
      </c>
      <c r="F30" s="28">
        <v>513.43</v>
      </c>
      <c r="G30" s="28"/>
      <c r="H30" s="28"/>
      <c r="I30" s="28">
        <v>3570.45</v>
      </c>
      <c r="J30" s="28">
        <v>2430.47</v>
      </c>
      <c r="K30" s="28">
        <v>553.93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>
        <v>1640798.7799999998</v>
      </c>
      <c r="Y30" s="22">
        <v>0</v>
      </c>
      <c r="Z30" s="13"/>
      <c r="AA30" s="23"/>
    </row>
    <row r="31" spans="2:27" ht="20.25" customHeight="1">
      <c r="B31" s="70">
        <v>17</v>
      </c>
      <c r="C31" s="28">
        <v>584898.98</v>
      </c>
      <c r="D31" s="28">
        <v>799076.47</v>
      </c>
      <c r="E31" s="28">
        <v>158578.03</v>
      </c>
      <c r="F31" s="28">
        <v>440.24</v>
      </c>
      <c r="G31" s="28"/>
      <c r="H31" s="28"/>
      <c r="I31" s="28">
        <v>3345.67</v>
      </c>
      <c r="J31" s="28">
        <v>2346.32</v>
      </c>
      <c r="K31" s="28">
        <v>507.94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>
        <v>1549193.65</v>
      </c>
      <c r="Y31" s="22">
        <v>0</v>
      </c>
      <c r="Z31" s="13"/>
      <c r="AA31" s="23"/>
    </row>
    <row r="32" spans="2:27" ht="20.25" customHeight="1">
      <c r="B32" s="70">
        <v>18</v>
      </c>
      <c r="C32" s="28">
        <v>647578.64</v>
      </c>
      <c r="D32" s="28">
        <v>900647.28</v>
      </c>
      <c r="E32" s="28">
        <v>173453.36</v>
      </c>
      <c r="F32" s="28">
        <v>852.31</v>
      </c>
      <c r="G32" s="28"/>
      <c r="H32" s="28"/>
      <c r="I32" s="28">
        <v>3528.24</v>
      </c>
      <c r="J32" s="28">
        <v>2136.36</v>
      </c>
      <c r="K32" s="28">
        <v>569.27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>
        <v>1728765.46</v>
      </c>
      <c r="Y32" s="22">
        <v>34.46</v>
      </c>
      <c r="Z32" s="13"/>
      <c r="AA32" s="23"/>
    </row>
    <row r="33" spans="2:27" ht="20.25" customHeight="1">
      <c r="B33" s="70">
        <v>19</v>
      </c>
      <c r="C33" s="28">
        <v>653161.33</v>
      </c>
      <c r="D33" s="28">
        <v>935517.78</v>
      </c>
      <c r="E33" s="28">
        <v>184517.33</v>
      </c>
      <c r="F33" s="28">
        <v>1887.34</v>
      </c>
      <c r="G33" s="28"/>
      <c r="H33" s="28"/>
      <c r="I33" s="28">
        <v>4778.13</v>
      </c>
      <c r="J33" s="28">
        <v>2497.34</v>
      </c>
      <c r="K33" s="28">
        <v>636.56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>
        <v>1782995.81</v>
      </c>
      <c r="Y33" s="22">
        <v>34.59</v>
      </c>
      <c r="Z33" s="13"/>
      <c r="AA33" s="23"/>
    </row>
    <row r="34" spans="2:27" ht="20.25" customHeight="1">
      <c r="B34" s="70">
        <v>20</v>
      </c>
      <c r="C34" s="28">
        <v>576704.5</v>
      </c>
      <c r="D34" s="28">
        <v>1010621.81</v>
      </c>
      <c r="E34" s="28">
        <v>181068.54</v>
      </c>
      <c r="F34" s="28">
        <v>2121.46</v>
      </c>
      <c r="G34" s="28"/>
      <c r="H34" s="28"/>
      <c r="I34" s="28">
        <v>4185.95</v>
      </c>
      <c r="J34" s="28">
        <v>2695.75</v>
      </c>
      <c r="K34" s="28">
        <v>634.99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9">
        <v>1778033</v>
      </c>
      <c r="Y34" s="22">
        <v>34.4</v>
      </c>
      <c r="Z34" s="13"/>
      <c r="AA34" s="23"/>
    </row>
    <row r="35" spans="2:27" ht="20.25" customHeight="1">
      <c r="B35" s="70">
        <v>21</v>
      </c>
      <c r="C35" s="28">
        <v>422161.64</v>
      </c>
      <c r="D35" s="28">
        <v>931312.94</v>
      </c>
      <c r="E35" s="28">
        <v>166964.6</v>
      </c>
      <c r="F35" s="28">
        <v>2160.73</v>
      </c>
      <c r="G35" s="28"/>
      <c r="H35" s="28"/>
      <c r="I35" s="28">
        <v>4179.2</v>
      </c>
      <c r="J35" s="28">
        <v>2617.63</v>
      </c>
      <c r="K35" s="28">
        <v>634.72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>
        <v>1530031.46</v>
      </c>
      <c r="Y35" s="22">
        <v>34.15</v>
      </c>
      <c r="Z35" s="13"/>
      <c r="AA35" s="23"/>
    </row>
    <row r="36" spans="2:27" ht="20.25" customHeight="1">
      <c r="B36" s="70">
        <v>22</v>
      </c>
      <c r="C36" s="28">
        <v>700795.47</v>
      </c>
      <c r="D36" s="28">
        <v>1030507.72</v>
      </c>
      <c r="E36" s="28">
        <v>186254.26</v>
      </c>
      <c r="F36" s="28">
        <v>2212.39</v>
      </c>
      <c r="G36" s="28"/>
      <c r="H36" s="28"/>
      <c r="I36" s="28">
        <v>4188.9</v>
      </c>
      <c r="J36" s="28">
        <v>2560.51</v>
      </c>
      <c r="K36" s="28">
        <v>688.76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>
        <v>1927208.0099999998</v>
      </c>
      <c r="Y36" s="22">
        <v>34.14</v>
      </c>
      <c r="Z36" s="13"/>
      <c r="AA36" s="23"/>
    </row>
    <row r="37" spans="2:27" ht="20.25" customHeight="1">
      <c r="B37" s="70">
        <v>23</v>
      </c>
      <c r="C37" s="28">
        <v>559490.97</v>
      </c>
      <c r="D37" s="28">
        <v>970253.53</v>
      </c>
      <c r="E37" s="28">
        <v>179217.2</v>
      </c>
      <c r="F37" s="28">
        <v>2107.4</v>
      </c>
      <c r="G37" s="28"/>
      <c r="H37" s="28"/>
      <c r="I37" s="28">
        <v>3955.87</v>
      </c>
      <c r="J37" s="28">
        <v>2776.58</v>
      </c>
      <c r="K37" s="28">
        <v>694.11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>
        <v>1718495.6600000001</v>
      </c>
      <c r="Y37" s="22">
        <v>0</v>
      </c>
      <c r="Z37" s="13"/>
      <c r="AA37" s="23"/>
    </row>
    <row r="38" spans="2:27" ht="20.25" customHeight="1">
      <c r="B38" s="70">
        <v>24</v>
      </c>
      <c r="C38" s="28">
        <v>428434.98</v>
      </c>
      <c r="D38" s="28">
        <v>974073.44</v>
      </c>
      <c r="E38" s="28">
        <v>165396.48</v>
      </c>
      <c r="F38" s="28">
        <v>554.92</v>
      </c>
      <c r="G38" s="28"/>
      <c r="H38" s="28"/>
      <c r="I38" s="28">
        <v>4266.84</v>
      </c>
      <c r="J38" s="28">
        <v>2790.15</v>
      </c>
      <c r="K38" s="28">
        <v>656.84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>
        <v>1576173.65</v>
      </c>
      <c r="Y38" s="22">
        <v>0</v>
      </c>
      <c r="Z38" s="13"/>
      <c r="AA38" s="23"/>
    </row>
    <row r="39" spans="2:27" ht="20.25" customHeight="1">
      <c r="B39" s="70">
        <v>25</v>
      </c>
      <c r="C39" s="28">
        <v>472711.14</v>
      </c>
      <c r="D39" s="28">
        <v>1059964.5</v>
      </c>
      <c r="E39" s="28">
        <v>173440.13</v>
      </c>
      <c r="F39" s="28">
        <v>456.76</v>
      </c>
      <c r="G39" s="28"/>
      <c r="H39" s="28"/>
      <c r="I39" s="28">
        <v>3813.35</v>
      </c>
      <c r="J39" s="28">
        <v>2578.14</v>
      </c>
      <c r="K39" s="28">
        <v>621.29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>
        <v>1713585.31</v>
      </c>
      <c r="Y39" s="22">
        <v>34.92</v>
      </c>
      <c r="Z39" s="13"/>
      <c r="AA39" s="23"/>
    </row>
    <row r="40" spans="2:27" ht="20.25" customHeight="1">
      <c r="B40" s="70">
        <v>26</v>
      </c>
      <c r="C40" s="28">
        <v>488534.03</v>
      </c>
      <c r="D40" s="28">
        <v>972444.53</v>
      </c>
      <c r="E40" s="28">
        <v>170723.48</v>
      </c>
      <c r="F40" s="28">
        <v>904.04</v>
      </c>
      <c r="G40" s="28"/>
      <c r="H40" s="28"/>
      <c r="I40" s="28">
        <v>3596.69</v>
      </c>
      <c r="J40" s="28">
        <v>2533.06</v>
      </c>
      <c r="K40" s="28">
        <v>636.28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>
        <v>1639372.11</v>
      </c>
      <c r="Y40" s="22">
        <v>34.9</v>
      </c>
      <c r="Z40" s="13"/>
      <c r="AA40" s="23"/>
    </row>
    <row r="41" spans="2:27" ht="20.25" customHeight="1">
      <c r="B41" s="70">
        <v>27</v>
      </c>
      <c r="C41" s="28">
        <v>459036</v>
      </c>
      <c r="D41" s="28">
        <v>1011810.16</v>
      </c>
      <c r="E41" s="28">
        <v>183389.49</v>
      </c>
      <c r="F41" s="28">
        <v>1677.56</v>
      </c>
      <c r="G41" s="28"/>
      <c r="H41" s="28"/>
      <c r="I41" s="28">
        <v>3798.34</v>
      </c>
      <c r="J41" s="28">
        <v>2155.25</v>
      </c>
      <c r="K41" s="28">
        <v>644.56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>
        <v>1662511.3600000003</v>
      </c>
      <c r="Y41" s="22">
        <v>0</v>
      </c>
      <c r="Z41" s="13"/>
      <c r="AA41" s="23"/>
    </row>
    <row r="42" spans="2:27" ht="20.25" customHeight="1">
      <c r="B42" s="70">
        <v>28</v>
      </c>
      <c r="C42" s="28">
        <v>490082.75</v>
      </c>
      <c r="D42" s="28">
        <v>998565.56</v>
      </c>
      <c r="E42" s="28">
        <v>182340.94</v>
      </c>
      <c r="F42" s="28">
        <v>1517.17</v>
      </c>
      <c r="G42" s="28"/>
      <c r="H42" s="28"/>
      <c r="I42" s="28">
        <v>3926.05</v>
      </c>
      <c r="J42" s="28">
        <v>2361.87</v>
      </c>
      <c r="K42" s="28">
        <v>623.22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9">
        <v>1679417.56</v>
      </c>
      <c r="Y42" s="22">
        <v>34.91</v>
      </c>
      <c r="Z42" s="13"/>
      <c r="AA42" s="23"/>
    </row>
    <row r="43" spans="2:27" ht="20.25" customHeight="1">
      <c r="B43" s="70">
        <v>29</v>
      </c>
      <c r="C43" s="28">
        <v>413189.66</v>
      </c>
      <c r="D43" s="28">
        <v>948879.47</v>
      </c>
      <c r="E43" s="28">
        <v>174774.6</v>
      </c>
      <c r="F43" s="28">
        <v>1576.71</v>
      </c>
      <c r="G43" s="28"/>
      <c r="H43" s="28"/>
      <c r="I43" s="28">
        <v>3702.9</v>
      </c>
      <c r="J43" s="28">
        <v>2479.26</v>
      </c>
      <c r="K43" s="28">
        <v>621.19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>
        <v>1545223.7899999998</v>
      </c>
      <c r="Y43" s="22">
        <v>34.88</v>
      </c>
      <c r="Z43" s="13"/>
      <c r="AA43" s="23"/>
    </row>
    <row r="44" spans="2:27" ht="20.25" customHeight="1">
      <c r="B44" s="70">
        <v>30</v>
      </c>
      <c r="C44" s="28">
        <v>431377.73</v>
      </c>
      <c r="D44" s="28">
        <v>952930.97</v>
      </c>
      <c r="E44" s="28">
        <v>162316.23</v>
      </c>
      <c r="F44" s="28">
        <v>1683.33</v>
      </c>
      <c r="G44" s="28"/>
      <c r="H44" s="28"/>
      <c r="I44" s="28">
        <v>3571.52</v>
      </c>
      <c r="J44" s="28">
        <v>2459.96</v>
      </c>
      <c r="K44" s="28">
        <v>597.47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9">
        <v>1554937.21</v>
      </c>
      <c r="Y44" s="22">
        <v>34.89</v>
      </c>
      <c r="Z44" s="13"/>
      <c r="AA44" s="23"/>
    </row>
    <row r="45" spans="2:27" ht="20.25" customHeight="1">
      <c r="B45" s="70">
        <v>31</v>
      </c>
      <c r="C45" s="28">
        <v>537255.86</v>
      </c>
      <c r="D45" s="28">
        <v>911968.38</v>
      </c>
      <c r="E45" s="28">
        <v>163733.98</v>
      </c>
      <c r="F45" s="28">
        <v>457.14</v>
      </c>
      <c r="G45" s="28"/>
      <c r="H45" s="28"/>
      <c r="I45" s="28">
        <v>3454.09</v>
      </c>
      <c r="J45" s="28">
        <v>2427.45</v>
      </c>
      <c r="K45" s="28">
        <v>584.62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9">
        <v>1619881.52</v>
      </c>
      <c r="Y45" s="22">
        <v>34.85</v>
      </c>
      <c r="Z45" s="13"/>
      <c r="AA45" s="23"/>
    </row>
    <row r="46" spans="2:28" ht="30.75" customHeight="1" thickBot="1">
      <c r="B46" s="71" t="s">
        <v>16</v>
      </c>
      <c r="C46" s="72">
        <v>18642097.250000004</v>
      </c>
      <c r="D46" s="72">
        <v>29026558.4</v>
      </c>
      <c r="E46" s="72">
        <v>5139635.680000001</v>
      </c>
      <c r="F46" s="72">
        <v>43723.64000000001</v>
      </c>
      <c r="G46" s="72">
        <v>0</v>
      </c>
      <c r="H46" s="72">
        <v>0</v>
      </c>
      <c r="I46" s="72">
        <v>121122.24</v>
      </c>
      <c r="J46" s="72">
        <v>79933.22</v>
      </c>
      <c r="K46" s="72">
        <v>19811.140000000003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3">
        <v>53072881.57000001</v>
      </c>
      <c r="Y46" s="74">
        <v>29.301007464162634</v>
      </c>
      <c r="Z46" s="24"/>
      <c r="AA46" s="107" t="s">
        <v>17</v>
      </c>
      <c r="AB46" s="107"/>
    </row>
    <row r="47" spans="2:27" ht="14.25" customHeight="1" hidden="1">
      <c r="B47" s="65">
        <v>31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14"/>
      <c r="AA47" s="18"/>
    </row>
    <row r="48" spans="3:27" ht="12.75"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25"/>
      <c r="AA48" s="18"/>
    </row>
    <row r="49" spans="3:4" ht="12.75">
      <c r="C49" s="1"/>
      <c r="D49" s="1"/>
    </row>
    <row r="50" spans="3:27" s="26" customFormat="1" ht="15">
      <c r="C50" s="125" t="s">
        <v>28</v>
      </c>
      <c r="D50" s="125"/>
      <c r="E50" s="125"/>
      <c r="F50" s="16"/>
      <c r="G50" s="5"/>
      <c r="H50" s="5"/>
      <c r="I50" s="5"/>
      <c r="J50" s="16"/>
      <c r="K50" s="103" t="s">
        <v>64</v>
      </c>
      <c r="L50" s="103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5"/>
      <c r="AA50" s="57"/>
    </row>
    <row r="51" spans="3:26" ht="12.75">
      <c r="C51" s="124" t="s">
        <v>12</v>
      </c>
      <c r="D51" s="124"/>
      <c r="E51" s="124"/>
      <c r="G51" s="104" t="s">
        <v>0</v>
      </c>
      <c r="H51" s="104"/>
      <c r="I51" s="104"/>
      <c r="K51" s="105" t="s">
        <v>4</v>
      </c>
      <c r="L51" s="105"/>
      <c r="O51" s="2"/>
      <c r="P51" s="7"/>
      <c r="Q51" s="7"/>
      <c r="Z51" s="2"/>
    </row>
    <row r="52" spans="3:27" s="26" customFormat="1" ht="18" customHeight="1">
      <c r="C52" s="125" t="s">
        <v>10</v>
      </c>
      <c r="D52" s="125"/>
      <c r="E52" s="125"/>
      <c r="F52" s="16"/>
      <c r="G52" s="5"/>
      <c r="H52" s="5"/>
      <c r="I52" s="5"/>
      <c r="J52" s="16"/>
      <c r="K52" s="103" t="s">
        <v>63</v>
      </c>
      <c r="L52" s="103"/>
      <c r="M52" s="16"/>
      <c r="N52" s="16"/>
      <c r="O52" s="16" t="s">
        <v>1</v>
      </c>
      <c r="P52" s="16" t="s">
        <v>11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57"/>
    </row>
    <row r="53" spans="3:26" ht="12.75">
      <c r="C53" s="31" t="s">
        <v>13</v>
      </c>
      <c r="D53" s="31"/>
      <c r="E53" s="31"/>
      <c r="G53" s="104" t="s">
        <v>0</v>
      </c>
      <c r="H53" s="104"/>
      <c r="I53" s="104"/>
      <c r="K53" s="105" t="s">
        <v>4</v>
      </c>
      <c r="L53" s="105"/>
      <c r="O53" s="2"/>
      <c r="Q53" s="6"/>
      <c r="Z53" s="2"/>
    </row>
  </sheetData>
  <sheetProtection/>
  <mergeCells count="40">
    <mergeCell ref="C51:E51"/>
    <mergeCell ref="C50:E50"/>
    <mergeCell ref="U12:U14"/>
    <mergeCell ref="C52:E52"/>
    <mergeCell ref="K53:L53"/>
    <mergeCell ref="K52:L52"/>
    <mergeCell ref="K50:L50"/>
    <mergeCell ref="K51:L51"/>
    <mergeCell ref="G51:I51"/>
    <mergeCell ref="G53:I53"/>
    <mergeCell ref="AA46:AB46"/>
    <mergeCell ref="E12:E14"/>
    <mergeCell ref="F12:F14"/>
    <mergeCell ref="G12:G14"/>
    <mergeCell ref="H12:H14"/>
    <mergeCell ref="R12:R14"/>
    <mergeCell ref="I12:I14"/>
    <mergeCell ref="N12:N14"/>
    <mergeCell ref="O12:O14"/>
    <mergeCell ref="T12:T14"/>
    <mergeCell ref="C5:Y5"/>
    <mergeCell ref="B6:Y9"/>
    <mergeCell ref="B10:Z10"/>
    <mergeCell ref="AA15:AB22"/>
    <mergeCell ref="X11:X14"/>
    <mergeCell ref="S12:S14"/>
    <mergeCell ref="P12:P14"/>
    <mergeCell ref="B11:B14"/>
    <mergeCell ref="C12:C14"/>
    <mergeCell ref="D12:D14"/>
    <mergeCell ref="C48:Y48"/>
    <mergeCell ref="J12:J14"/>
    <mergeCell ref="K12:K14"/>
    <mergeCell ref="L12:L14"/>
    <mergeCell ref="M12:M14"/>
    <mergeCell ref="Y11:Y14"/>
    <mergeCell ref="Q12:Q14"/>
    <mergeCell ref="V12:V14"/>
    <mergeCell ref="W12:W14"/>
    <mergeCell ref="C11:W1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2016-08-04T13:19:37Z</cp:lastPrinted>
  <dcterms:created xsi:type="dcterms:W3CDTF">2010-01-29T08:37:16Z</dcterms:created>
  <dcterms:modified xsi:type="dcterms:W3CDTF">2016-08-09T11:24:10Z</dcterms:modified>
  <cp:category/>
  <cp:version/>
  <cp:contentType/>
  <cp:contentStatus/>
</cp:coreProperties>
</file>